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říjmy" sheetId="1" r:id="rId1"/>
  </sheets>
  <definedNames>
    <definedName name="_xlnm._FilterDatabase" localSheetId="0" hidden="1">'Příjmy'!$A$1:$B$162</definedName>
    <definedName name="_xlnm.Print_Titles" localSheetId="0">'Příjmy'!$1:$1</definedName>
    <definedName name="_xlnm.Print_Area" localSheetId="0">'Příjmy'!$A$1:$G$140</definedName>
  </definedNames>
  <calcPr fullCalcOnLoad="1"/>
</workbook>
</file>

<file path=xl/sharedStrings.xml><?xml version="1.0" encoding="utf-8"?>
<sst xmlns="http://schemas.openxmlformats.org/spreadsheetml/2006/main" count="146" uniqueCount="109">
  <si>
    <t>daň z příjmů právnických osob</t>
  </si>
  <si>
    <t>poplatek za likvidaci odpadu</t>
  </si>
  <si>
    <t>poplatek ze psů</t>
  </si>
  <si>
    <t>správní poplatky</t>
  </si>
  <si>
    <t>celkem</t>
  </si>
  <si>
    <t>1031 Pěstební činnost</t>
  </si>
  <si>
    <t>2143 Cestovní ruch</t>
  </si>
  <si>
    <t>3313 Filmová tvorba, distribuce</t>
  </si>
  <si>
    <t>3314 Činnosti knihovnické</t>
  </si>
  <si>
    <t>příjmy z pronájmu sálu</t>
  </si>
  <si>
    <t>3341 Rozhlas a televize</t>
  </si>
  <si>
    <t>3612 Bytové hospodářství</t>
  </si>
  <si>
    <t>3613 Nebytové hospodářství</t>
  </si>
  <si>
    <t>3632 Pohřebnictví</t>
  </si>
  <si>
    <t>3639 Komunální služby</t>
  </si>
  <si>
    <t>3722 Sběr a svoz komun.odpadu</t>
  </si>
  <si>
    <t>3725 Využívání a zneškodň.odpadu</t>
  </si>
  <si>
    <t>3745 Péče o vzhled obcí</t>
  </si>
  <si>
    <t>4351 Osobní asistence, pečov.služba</t>
  </si>
  <si>
    <t>5311 Bezpečnost a veřejný pořádek</t>
  </si>
  <si>
    <t>6171 Správa</t>
  </si>
  <si>
    <t>ostatní příjmy z nájmu</t>
  </si>
  <si>
    <t>3349 Zpravodaj</t>
  </si>
  <si>
    <t>6310 Úroky</t>
  </si>
  <si>
    <t>daň z přidané hodnoty</t>
  </si>
  <si>
    <t>Příjmy celkem</t>
  </si>
  <si>
    <r>
      <t>služby DPS a PS</t>
    </r>
    <r>
      <rPr>
        <sz val="10"/>
        <rFont val="Arial"/>
        <family val="2"/>
      </rPr>
      <t xml:space="preserve"> (energie + služby pečovatelek)</t>
    </r>
  </si>
  <si>
    <t>3319 Ost.zál.v kultuře + sál Chaloupky</t>
  </si>
  <si>
    <t>3392 Zájm.činnost v kultuře - KD</t>
  </si>
  <si>
    <r>
      <t>ostatní příjmy z vl.čin.</t>
    </r>
    <r>
      <rPr>
        <sz val="10"/>
        <rFont val="Arial"/>
        <family val="2"/>
      </rPr>
      <t xml:space="preserve"> (věcná břemena)</t>
    </r>
  </si>
  <si>
    <r>
      <t>přijaté sankční platby</t>
    </r>
    <r>
      <rPr>
        <sz val="10"/>
        <rFont val="Arial"/>
        <family val="2"/>
      </rPr>
      <t xml:space="preserve"> (pokuty policie)</t>
    </r>
  </si>
  <si>
    <r>
      <t>příjmy za separ.odpad</t>
    </r>
    <r>
      <rPr>
        <sz val="10"/>
        <rFont val="Arial"/>
        <family val="2"/>
      </rPr>
      <t xml:space="preserve"> (Elektrowin, EKO-KOM, SITA)</t>
    </r>
  </si>
  <si>
    <t>§</t>
  </si>
  <si>
    <t>pol.</t>
  </si>
  <si>
    <t>popis</t>
  </si>
  <si>
    <t>přijaté neinvestiční dary</t>
  </si>
  <si>
    <r>
      <t xml:space="preserve">příjmy z prodeje zboží </t>
    </r>
    <r>
      <rPr>
        <sz val="10"/>
        <rFont val="Arial"/>
        <family val="2"/>
      </rPr>
      <t>(propagační materiálů)</t>
    </r>
  </si>
  <si>
    <t>příjmy z prodeje pozemků</t>
  </si>
  <si>
    <t>přijaté pojistné náhrady</t>
  </si>
  <si>
    <t>6223 Mezinárodní spolupráce</t>
  </si>
  <si>
    <t>přijaté nekapitálové příspěvky a náhrady</t>
  </si>
  <si>
    <t>5512 Požární ochrana - dobrovolná část</t>
  </si>
  <si>
    <r>
      <t xml:space="preserve">neinv.dotace od krajů </t>
    </r>
    <r>
      <rPr>
        <sz val="10"/>
        <rFont val="Arial"/>
        <family val="2"/>
      </rPr>
      <t>(dotace pečovatelská služba)</t>
    </r>
  </si>
  <si>
    <t>zůstatek BÚ z předchozího roku</t>
  </si>
  <si>
    <r>
      <t xml:space="preserve">neinv.dotace od krajů </t>
    </r>
    <r>
      <rPr>
        <sz val="10"/>
        <rFont val="Arial"/>
        <family val="2"/>
      </rPr>
      <t>(dotace SDH - vybavení)</t>
    </r>
  </si>
  <si>
    <t>daňové příjmy celkem</t>
  </si>
  <si>
    <r>
      <t>příjmy z pronájmu mov.věcí</t>
    </r>
    <r>
      <rPr>
        <sz val="10"/>
        <rFont val="Arial"/>
        <family val="2"/>
      </rPr>
      <t xml:space="preserve"> (lavičky)</t>
    </r>
  </si>
  <si>
    <t>daň z příjmů právnických osob za městys</t>
  </si>
  <si>
    <t>odvody za odnětí půdy ze ZPF</t>
  </si>
  <si>
    <t>poplatek za odnětí pozemků plnění funkcí lesa</t>
  </si>
  <si>
    <t>poplatek za užívání veřejného prostranství</t>
  </si>
  <si>
    <t>daň z nemovitých věcí</t>
  </si>
  <si>
    <r>
      <t>neinv.dotace</t>
    </r>
    <r>
      <rPr>
        <sz val="10"/>
        <rFont val="Arial"/>
        <family val="2"/>
      </rPr>
      <t xml:space="preserve"> (státní pokladna - volby)</t>
    </r>
  </si>
  <si>
    <r>
      <t xml:space="preserve">neinv.dotace  </t>
    </r>
    <r>
      <rPr>
        <sz val="10"/>
        <rFont val="Arial"/>
        <family val="2"/>
      </rPr>
      <t>(dotace na výkon státní správy)</t>
    </r>
  </si>
  <si>
    <r>
      <t xml:space="preserve">příjmy z poskyt.služeb a výrobků </t>
    </r>
    <r>
      <rPr>
        <sz val="10"/>
        <rFont val="Arial"/>
        <family val="2"/>
      </rPr>
      <t>(těžba)</t>
    </r>
  </si>
  <si>
    <t>příjmy z poskyt.služeb a výrobků</t>
  </si>
  <si>
    <r>
      <t>příjmy z poskyt.služeb a výrobků</t>
    </r>
    <r>
      <rPr>
        <sz val="10"/>
        <rFont val="Arial"/>
        <family val="2"/>
      </rPr>
      <t xml:space="preserve"> (půjčovné)</t>
    </r>
  </si>
  <si>
    <r>
      <t xml:space="preserve">příjmy z poskyt.služeb a výrobků </t>
    </r>
    <r>
      <rPr>
        <sz val="10"/>
        <rFont val="Arial"/>
        <family val="2"/>
      </rPr>
      <t>(inzerce)</t>
    </r>
  </si>
  <si>
    <r>
      <t xml:space="preserve">příjmy z poskyt.služeb a výrobků </t>
    </r>
    <r>
      <rPr>
        <sz val="10"/>
        <rFont val="Arial"/>
        <family val="2"/>
      </rPr>
      <t>(odpad firmení chaty)</t>
    </r>
  </si>
  <si>
    <r>
      <t>příjmy z poskyt.služeb a výrobků</t>
    </r>
    <r>
      <rPr>
        <sz val="10"/>
        <rFont val="Arial"/>
        <family val="2"/>
      </rPr>
      <t xml:space="preserve"> (sběrný dvůr)</t>
    </r>
  </si>
  <si>
    <r>
      <t xml:space="preserve">příjmy z pronájmu bytů </t>
    </r>
    <r>
      <rPr>
        <sz val="10"/>
        <rFont val="Arial"/>
        <family val="2"/>
      </rPr>
      <t>(3 byty Veselec + Šebelová)</t>
    </r>
  </si>
  <si>
    <t>příjmy z nájmu DPS</t>
  </si>
  <si>
    <r>
      <t xml:space="preserve">přijaté sankční platby </t>
    </r>
    <r>
      <rPr>
        <sz val="10"/>
        <rFont val="Arial"/>
        <family val="2"/>
      </rPr>
      <t>(pokuty SÚ)</t>
    </r>
  </si>
  <si>
    <r>
      <t xml:space="preserve">příjmy prodeje ost.nemovitostí 
</t>
    </r>
    <r>
      <rPr>
        <sz val="10"/>
        <rFont val="Arial"/>
        <family val="2"/>
      </rPr>
      <t>(splátky prodeje 7 bytovky na Kopci)</t>
    </r>
  </si>
  <si>
    <r>
      <t>stroje přístroje a zařízení</t>
    </r>
    <r>
      <rPr>
        <sz val="10"/>
        <rFont val="Arial"/>
        <family val="2"/>
      </rPr>
      <t xml:space="preserve"> (sekačka, </t>
    </r>
    <r>
      <rPr>
        <sz val="11"/>
        <color indexed="60"/>
        <rFont val="Calibri"/>
        <family val="2"/>
      </rPr>
      <t>štěpkovač, kompostéry)</t>
    </r>
  </si>
  <si>
    <r>
      <t xml:space="preserve">ost.neinv.dotace </t>
    </r>
    <r>
      <rPr>
        <sz val="10"/>
        <rFont val="Arial"/>
        <family val="2"/>
      </rPr>
      <t>(průtoková dotace ZŠ)</t>
    </r>
  </si>
  <si>
    <t>3113 ZŠ</t>
  </si>
  <si>
    <t xml:space="preserve">3631 Veřejné osvětlení </t>
  </si>
  <si>
    <t>daň z příjmů fyzických osob placená plátci</t>
  </si>
  <si>
    <t>daň z příjmů fyzických osob placená poplatníky</t>
  </si>
  <si>
    <t>daň z příjmů fyzických osob vybíraná srážkou</t>
  </si>
  <si>
    <t>daň z hazardních her</t>
  </si>
  <si>
    <r>
      <t xml:space="preserve">ost.neinv.dotace </t>
    </r>
    <r>
      <rPr>
        <sz val="10"/>
        <rFont val="Arial"/>
        <family val="2"/>
      </rPr>
      <t>(průtoková dotace MŠ)</t>
    </r>
  </si>
  <si>
    <t>ostatní příjmy z vl.čin. (kovy SD)</t>
  </si>
  <si>
    <t>2219 Ostatní záležitosti pozemních komunikací</t>
  </si>
  <si>
    <t>3421 Využití volného času dětí a mládeže (lihovar)</t>
  </si>
  <si>
    <t>dlouhodobé přijaté půjčené prostředky (úvěr)</t>
  </si>
  <si>
    <t>příjmy z úroků (BÚ)</t>
  </si>
  <si>
    <t>Rozpočet 2020</t>
  </si>
  <si>
    <r>
      <t xml:space="preserve">ost.neinv.dotace </t>
    </r>
    <r>
      <rPr>
        <sz val="10"/>
        <rFont val="Arial"/>
        <family val="2"/>
      </rPr>
      <t>(akceschopnsot SDH)</t>
    </r>
  </si>
  <si>
    <t>2212 Silnice</t>
  </si>
  <si>
    <r>
      <t xml:space="preserve">příjmy z pronájmu ost.nemovitostí </t>
    </r>
    <r>
      <rPr>
        <sz val="10"/>
        <rFont val="Arial"/>
        <family val="2"/>
      </rPr>
      <t>(fotovoltaika)</t>
    </r>
  </si>
  <si>
    <r>
      <t xml:space="preserve">ostatní nedaňové příjmy j.n. </t>
    </r>
    <r>
      <rPr>
        <sz val="10"/>
        <rFont val="Arial"/>
        <family val="2"/>
      </rPr>
      <t>(příspěvek autobus)</t>
    </r>
  </si>
  <si>
    <t>poplatek z pobytu</t>
  </si>
  <si>
    <t>Rozpočet 2021</t>
  </si>
  <si>
    <t>Skutečnost 30.9.2020</t>
  </si>
  <si>
    <t>6409 Ostatní činnosti j.n.</t>
  </si>
  <si>
    <t>zrušené místní poplatky</t>
  </si>
  <si>
    <r>
      <t xml:space="preserve">neinv.dotace </t>
    </r>
    <r>
      <rPr>
        <sz val="10"/>
        <rFont val="Arial"/>
        <family val="2"/>
      </rPr>
      <t>(jednorázový nevratný příspěvek COVID)</t>
    </r>
  </si>
  <si>
    <r>
      <t xml:space="preserve">ost.neinv.dotace </t>
    </r>
    <r>
      <rPr>
        <sz val="10"/>
        <rFont val="Arial"/>
        <family val="2"/>
      </rPr>
      <t>(knihovna)</t>
    </r>
  </si>
  <si>
    <r>
      <t xml:space="preserve">ost.neinv.dotace </t>
    </r>
    <r>
      <rPr>
        <sz val="10"/>
        <rFont val="Arial"/>
        <family val="2"/>
      </rPr>
      <t>(snížení dopadů kůrovcové kalamity)</t>
    </r>
  </si>
  <si>
    <t>Rozpočet 2020 - upravený 30.09.</t>
  </si>
  <si>
    <r>
      <t>ost.neinv.dotace</t>
    </r>
    <r>
      <rPr>
        <sz val="10"/>
        <rFont val="Arial"/>
        <family val="2"/>
      </rPr>
      <t xml:space="preserve"> (pečovatelská služby - odměny COVID)</t>
    </r>
  </si>
  <si>
    <t>ostatní přijaté vratky transferů</t>
  </si>
  <si>
    <r>
      <t>příjmy s pronájm ost.nemo.věcí</t>
    </r>
    <r>
      <rPr>
        <sz val="10"/>
        <rFont val="Arial"/>
        <family val="2"/>
      </rPr>
      <t xml:space="preserve"> (nájem smuteční síně)</t>
    </r>
  </si>
  <si>
    <t>příjmy z prodeje ost.hmotného dl.majetku</t>
  </si>
  <si>
    <r>
      <t>příjmy z pronájmu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pozemků </t>
    </r>
    <r>
      <rPr>
        <sz val="10"/>
        <rFont val="Arial"/>
        <family val="2"/>
      </rPr>
      <t>(AGRIS, Vaculík - zmrzlina, HEPA, Mc Flek, Žitný s.r.o., Distribut + drobné nájmy pozemků)</t>
    </r>
  </si>
  <si>
    <t>cyklostezka Krasová</t>
  </si>
  <si>
    <t>3412 Sportovní zařízení ve vlastnictví obce</t>
  </si>
  <si>
    <t xml:space="preserve">příjmy z poskyt.služeb a výrobků </t>
  </si>
  <si>
    <r>
      <t xml:space="preserve">příjmy z pronájmu pozemků 
</t>
    </r>
    <r>
      <rPr>
        <sz val="10"/>
        <color indexed="10"/>
        <rFont val="Arial"/>
        <family val="2"/>
      </rPr>
      <t>2021 bez rybolovu</t>
    </r>
  </si>
  <si>
    <r>
      <t xml:space="preserve">příjmy z pronájmu ost.nemovitostí
</t>
    </r>
    <r>
      <rPr>
        <sz val="10"/>
        <color indexed="10"/>
        <rFont val="Arial"/>
        <family val="2"/>
      </rPr>
      <t>(Ol</t>
    </r>
    <r>
      <rPr>
        <sz val="10"/>
        <color indexed="10"/>
        <rFont val="Arial"/>
        <family val="2"/>
      </rPr>
      <t>šovec - smlouva 2,42 mil.)</t>
    </r>
  </si>
  <si>
    <r>
      <t>příjmy z prodeje zboží</t>
    </r>
    <r>
      <rPr>
        <sz val="10"/>
        <rFont val="Arial"/>
        <family val="2"/>
      </rPr>
      <t xml:space="preserve"> (kalendáře)</t>
    </r>
  </si>
  <si>
    <r>
      <t>přijaté nakapitálové náhrady</t>
    </r>
    <r>
      <rPr>
        <sz val="10"/>
        <rFont val="Arial"/>
        <family val="2"/>
      </rPr>
      <t xml:space="preserve"> (nové přípojky)</t>
    </r>
  </si>
  <si>
    <r>
      <t>popl.z kabel.TV</t>
    </r>
    <r>
      <rPr>
        <sz val="10"/>
        <rFont val="Arial"/>
        <family val="2"/>
      </rPr>
      <t xml:space="preserve"> (poplatky od lidí KTV + reklama INFO)</t>
    </r>
  </si>
  <si>
    <r>
      <t xml:space="preserve">příjmy z pronájmu pozemků </t>
    </r>
    <r>
      <rPr>
        <sz val="10"/>
        <rFont val="Arial"/>
        <family val="2"/>
      </rPr>
      <t>(nájem kurty)</t>
    </r>
  </si>
  <si>
    <t>nájem nebyt.prostor</t>
  </si>
  <si>
    <t>příjmy z poskytování služeb a výrobků</t>
  </si>
  <si>
    <t xml:space="preserve">ostatní nedaňové příjmy j.n.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</si>
</sst>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</numFmts>
  <fonts count="8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color indexed="60"/>
      <name val="Calibri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indexed="23"/>
      <name val="Arial"/>
      <family val="2"/>
    </font>
    <font>
      <i/>
      <sz val="11"/>
      <color indexed="23"/>
      <name val="Arial"/>
      <family val="2"/>
    </font>
    <font>
      <sz val="10"/>
      <color indexed="23"/>
      <name val="Arial"/>
      <family val="2"/>
    </font>
    <font>
      <sz val="9"/>
      <color indexed="30"/>
      <name val="Arial"/>
      <family val="2"/>
    </font>
    <font>
      <i/>
      <sz val="11"/>
      <color indexed="30"/>
      <name val="Arial"/>
      <family val="2"/>
    </font>
    <font>
      <sz val="11"/>
      <color indexed="30"/>
      <name val="Arial"/>
      <family val="2"/>
    </font>
    <font>
      <b/>
      <i/>
      <sz val="11"/>
      <color indexed="30"/>
      <name val="Arial"/>
      <family val="2"/>
    </font>
    <font>
      <b/>
      <sz val="11"/>
      <color indexed="30"/>
      <name val="Arial"/>
      <family val="2"/>
    </font>
    <font>
      <i/>
      <sz val="11"/>
      <color indexed="30"/>
      <name val="Times New Roman"/>
      <family val="1"/>
    </font>
    <font>
      <sz val="11"/>
      <color indexed="30"/>
      <name val="Times New Roman"/>
      <family val="1"/>
    </font>
    <font>
      <i/>
      <sz val="9"/>
      <color indexed="30"/>
      <name val="Arial"/>
      <family val="2"/>
    </font>
    <font>
      <i/>
      <sz val="11"/>
      <color indexed="55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1"/>
      <color theme="0" tint="-0.4999699890613556"/>
      <name val="Arial"/>
      <family val="2"/>
    </font>
    <font>
      <i/>
      <sz val="11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sz val="9"/>
      <color rgb="FF0033CC"/>
      <name val="Arial"/>
      <family val="2"/>
    </font>
    <font>
      <i/>
      <sz val="11"/>
      <color rgb="FF0033CC"/>
      <name val="Arial"/>
      <family val="2"/>
    </font>
    <font>
      <sz val="11"/>
      <color rgb="FF0033CC"/>
      <name val="Arial"/>
      <family val="2"/>
    </font>
    <font>
      <b/>
      <i/>
      <sz val="11"/>
      <color rgb="FF0033CC"/>
      <name val="Arial"/>
      <family val="2"/>
    </font>
    <font>
      <b/>
      <sz val="11"/>
      <color rgb="FF0033CC"/>
      <name val="Arial"/>
      <family val="2"/>
    </font>
    <font>
      <i/>
      <sz val="11"/>
      <color rgb="FF0033CC"/>
      <name val="Times New Roman"/>
      <family val="1"/>
    </font>
    <font>
      <sz val="11"/>
      <color rgb="FF0033CC"/>
      <name val="Times New Roman"/>
      <family val="1"/>
    </font>
    <font>
      <i/>
      <sz val="9"/>
      <color rgb="FF0033CC"/>
      <name val="Arial"/>
      <family val="2"/>
    </font>
    <font>
      <i/>
      <sz val="11"/>
      <color theme="0" tint="-0.34997999668121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3" fillId="0" borderId="13" xfId="0" applyFont="1" applyBorder="1" applyAlignment="1">
      <alignment vertical="center" wrapText="1" shrinkToFit="1"/>
    </xf>
    <xf numFmtId="0" fontId="3" fillId="0" borderId="0" xfId="0" applyFont="1" applyAlignment="1">
      <alignment vertical="center" wrapText="1" shrinkToFit="1"/>
    </xf>
    <xf numFmtId="0" fontId="0" fillId="0" borderId="0" xfId="0" applyFont="1" applyAlignment="1">
      <alignment/>
    </xf>
    <xf numFmtId="3" fontId="64" fillId="0" borderId="17" xfId="0" applyNumberFormat="1" applyFont="1" applyFill="1" applyBorder="1" applyAlignment="1">
      <alignment horizontal="right" vertical="center"/>
    </xf>
    <xf numFmtId="3" fontId="65" fillId="0" borderId="18" xfId="0" applyNumberFormat="1" applyFont="1" applyFill="1" applyBorder="1" applyAlignment="1">
      <alignment horizontal="center" vertical="center"/>
    </xf>
    <xf numFmtId="3" fontId="64" fillId="0" borderId="19" xfId="0" applyNumberFormat="1" applyFont="1" applyFill="1" applyBorder="1" applyAlignment="1">
      <alignment horizontal="right" vertical="center"/>
    </xf>
    <xf numFmtId="3" fontId="64" fillId="0" borderId="17" xfId="0" applyNumberFormat="1" applyFont="1" applyFill="1" applyBorder="1" applyAlignment="1">
      <alignment vertical="center"/>
    </xf>
    <xf numFmtId="3" fontId="66" fillId="0" borderId="20" xfId="0" applyNumberFormat="1" applyFont="1" applyFill="1" applyBorder="1" applyAlignment="1">
      <alignment horizontal="right" vertical="center"/>
    </xf>
    <xf numFmtId="3" fontId="64" fillId="0" borderId="19" xfId="0" applyNumberFormat="1" applyFont="1" applyFill="1" applyBorder="1" applyAlignment="1">
      <alignment horizontal="center" vertical="center"/>
    </xf>
    <xf numFmtId="3" fontId="66" fillId="0" borderId="19" xfId="0" applyNumberFormat="1" applyFont="1" applyFill="1" applyBorder="1" applyAlignment="1">
      <alignment horizontal="right" vertical="center"/>
    </xf>
    <xf numFmtId="3" fontId="66" fillId="0" borderId="0" xfId="0" applyNumberFormat="1" applyFont="1" applyFill="1" applyAlignment="1">
      <alignment horizontal="right" vertical="center"/>
    </xf>
    <xf numFmtId="3" fontId="66" fillId="0" borderId="0" xfId="0" applyNumberFormat="1" applyFont="1" applyFill="1" applyAlignment="1">
      <alignment vertical="center"/>
    </xf>
    <xf numFmtId="3" fontId="67" fillId="0" borderId="0" xfId="0" applyNumberFormat="1" applyFont="1" applyFill="1" applyAlignment="1">
      <alignment vertical="center"/>
    </xf>
    <xf numFmtId="3" fontId="68" fillId="0" borderId="0" xfId="0" applyNumberFormat="1" applyFont="1" applyFill="1" applyAlignment="1">
      <alignment vertical="center"/>
    </xf>
    <xf numFmtId="0" fontId="69" fillId="0" borderId="14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vertical="center" wrapText="1"/>
    </xf>
    <xf numFmtId="3" fontId="70" fillId="0" borderId="17" xfId="0" applyNumberFormat="1" applyFont="1" applyFill="1" applyBorder="1" applyAlignment="1">
      <alignment horizontal="right" vertical="center"/>
    </xf>
    <xf numFmtId="0" fontId="71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3" fillId="0" borderId="0" xfId="0" applyFont="1" applyFill="1" applyAlignment="1">
      <alignment vertical="center" wrapText="1"/>
    </xf>
    <xf numFmtId="3" fontId="72" fillId="0" borderId="18" xfId="0" applyNumberFormat="1" applyFont="1" applyFill="1" applyBorder="1" applyAlignment="1">
      <alignment horizontal="center" vertical="center"/>
    </xf>
    <xf numFmtId="3" fontId="72" fillId="0" borderId="18" xfId="0" applyNumberFormat="1" applyFont="1" applyFill="1" applyBorder="1" applyAlignment="1">
      <alignment horizontal="center" vertical="center" wrapText="1"/>
    </xf>
    <xf numFmtId="4" fontId="73" fillId="0" borderId="21" xfId="0" applyNumberFormat="1" applyFont="1" applyFill="1" applyBorder="1" applyAlignment="1">
      <alignment horizontal="right" vertical="center"/>
    </xf>
    <xf numFmtId="3" fontId="74" fillId="0" borderId="19" xfId="0" applyNumberFormat="1" applyFont="1" applyFill="1" applyBorder="1" applyAlignment="1">
      <alignment horizontal="right" vertical="center"/>
    </xf>
    <xf numFmtId="4" fontId="73" fillId="0" borderId="22" xfId="0" applyNumberFormat="1" applyFont="1" applyFill="1" applyBorder="1" applyAlignment="1">
      <alignment horizontal="right" vertical="center"/>
    </xf>
    <xf numFmtId="3" fontId="74" fillId="0" borderId="17" xfId="0" applyNumberFormat="1" applyFont="1" applyFill="1" applyBorder="1" applyAlignment="1">
      <alignment horizontal="right" vertical="center"/>
    </xf>
    <xf numFmtId="4" fontId="73" fillId="0" borderId="22" xfId="0" applyNumberFormat="1" applyFont="1" applyFill="1" applyBorder="1" applyAlignment="1">
      <alignment vertical="center"/>
    </xf>
    <xf numFmtId="3" fontId="74" fillId="0" borderId="17" xfId="0" applyNumberFormat="1" applyFont="1" applyFill="1" applyBorder="1" applyAlignment="1">
      <alignment vertical="center"/>
    </xf>
    <xf numFmtId="3" fontId="74" fillId="0" borderId="22" xfId="0" applyNumberFormat="1" applyFont="1" applyFill="1" applyBorder="1" applyAlignment="1">
      <alignment horizontal="right" vertical="center"/>
    </xf>
    <xf numFmtId="4" fontId="74" fillId="0" borderId="22" xfId="0" applyNumberFormat="1" applyFont="1" applyFill="1" applyBorder="1" applyAlignment="1">
      <alignment horizontal="right" vertical="center"/>
    </xf>
    <xf numFmtId="4" fontId="75" fillId="0" borderId="23" xfId="0" applyNumberFormat="1" applyFont="1" applyFill="1" applyBorder="1" applyAlignment="1">
      <alignment horizontal="right" vertical="center"/>
    </xf>
    <xf numFmtId="3" fontId="76" fillId="0" borderId="20" xfId="0" applyNumberFormat="1" applyFont="1" applyFill="1" applyBorder="1" applyAlignment="1">
      <alignment horizontal="right" vertical="center"/>
    </xf>
    <xf numFmtId="4" fontId="73" fillId="0" borderId="21" xfId="0" applyNumberFormat="1" applyFont="1" applyFill="1" applyBorder="1" applyAlignment="1">
      <alignment horizontal="center" vertical="center"/>
    </xf>
    <xf numFmtId="3" fontId="74" fillId="0" borderId="19" xfId="0" applyNumberFormat="1" applyFont="1" applyFill="1" applyBorder="1" applyAlignment="1">
      <alignment horizontal="center" vertical="center"/>
    </xf>
    <xf numFmtId="4" fontId="75" fillId="0" borderId="21" xfId="0" applyNumberFormat="1" applyFont="1" applyFill="1" applyBorder="1" applyAlignment="1">
      <alignment horizontal="right" vertical="center"/>
    </xf>
    <xf numFmtId="3" fontId="76" fillId="0" borderId="19" xfId="0" applyNumberFormat="1" applyFont="1" applyFill="1" applyBorder="1" applyAlignment="1">
      <alignment horizontal="right" vertical="center"/>
    </xf>
    <xf numFmtId="4" fontId="75" fillId="0" borderId="0" xfId="0" applyNumberFormat="1" applyFont="1" applyFill="1" applyAlignment="1">
      <alignment horizontal="right" vertical="center"/>
    </xf>
    <xf numFmtId="3" fontId="76" fillId="0" borderId="0" xfId="0" applyNumberFormat="1" applyFont="1" applyFill="1" applyAlignment="1">
      <alignment horizontal="right" vertical="center"/>
    </xf>
    <xf numFmtId="3" fontId="75" fillId="0" borderId="0" xfId="0" applyNumberFormat="1" applyFont="1" applyFill="1" applyAlignment="1">
      <alignment horizontal="right" vertical="center"/>
    </xf>
    <xf numFmtId="4" fontId="76" fillId="0" borderId="0" xfId="0" applyNumberFormat="1" applyFont="1" applyFill="1" applyAlignment="1">
      <alignment vertical="center"/>
    </xf>
    <xf numFmtId="3" fontId="76" fillId="0" borderId="0" xfId="0" applyNumberFormat="1" applyFont="1" applyFill="1" applyAlignment="1">
      <alignment vertical="center"/>
    </xf>
    <xf numFmtId="4" fontId="77" fillId="0" borderId="0" xfId="0" applyNumberFormat="1" applyFont="1" applyFill="1" applyAlignment="1">
      <alignment vertical="center"/>
    </xf>
    <xf numFmtId="3" fontId="78" fillId="0" borderId="0" xfId="0" applyNumberFormat="1" applyFont="1" applyFill="1" applyAlignment="1">
      <alignment vertical="center"/>
    </xf>
    <xf numFmtId="3" fontId="77" fillId="0" borderId="0" xfId="0" applyNumberFormat="1" applyFont="1" applyFill="1" applyAlignment="1">
      <alignment vertical="center"/>
    </xf>
    <xf numFmtId="4" fontId="79" fillId="0" borderId="24" xfId="0" applyNumberFormat="1" applyFont="1" applyFill="1" applyBorder="1" applyAlignment="1">
      <alignment horizontal="center" vertical="center" wrapText="1"/>
    </xf>
    <xf numFmtId="4" fontId="80" fillId="0" borderId="22" xfId="0" applyNumberFormat="1" applyFont="1" applyFill="1" applyBorder="1" applyAlignment="1">
      <alignment horizontal="right" vertical="center"/>
    </xf>
    <xf numFmtId="3" fontId="80" fillId="0" borderId="17" xfId="0" applyNumberFormat="1" applyFont="1" applyFill="1" applyBorder="1" applyAlignment="1">
      <alignment horizontal="right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6"/>
  <sheetViews>
    <sheetView tabSelected="1" zoomScaleSheetLayoutView="100" workbookViewId="0" topLeftCell="A1">
      <selection activeCell="C134" sqref="C134"/>
    </sheetView>
  </sheetViews>
  <sheetFormatPr defaultColWidth="7.00390625" defaultRowHeight="12.75"/>
  <cols>
    <col min="1" max="1" width="5.7109375" style="9" customWidth="1"/>
    <col min="2" max="2" width="5.7109375" style="18" customWidth="1"/>
    <col min="3" max="3" width="50.7109375" style="10" customWidth="1"/>
    <col min="4" max="4" width="14.7109375" style="66" customWidth="1"/>
    <col min="5" max="6" width="14.7109375" style="67" customWidth="1"/>
    <col min="7" max="7" width="14.7109375" style="35" customWidth="1"/>
    <col min="8" max="8" width="11.7109375" style="0" bestFit="1" customWidth="1"/>
  </cols>
  <sheetData>
    <row r="1" spans="1:7" s="2" customFormat="1" ht="24">
      <c r="A1" s="3" t="s">
        <v>32</v>
      </c>
      <c r="B1" s="4" t="s">
        <v>33</v>
      </c>
      <c r="C1" s="5" t="s">
        <v>34</v>
      </c>
      <c r="D1" s="69" t="s">
        <v>85</v>
      </c>
      <c r="E1" s="45" t="s">
        <v>78</v>
      </c>
      <c r="F1" s="46" t="s">
        <v>91</v>
      </c>
      <c r="G1" s="27" t="s">
        <v>84</v>
      </c>
    </row>
    <row r="2" spans="1:7" ht="14.25">
      <c r="A2" s="6"/>
      <c r="B2" s="7">
        <v>1111</v>
      </c>
      <c r="C2" s="23" t="s">
        <v>68</v>
      </c>
      <c r="D2" s="47">
        <v>6998958.14</v>
      </c>
      <c r="E2" s="48">
        <v>8000000</v>
      </c>
      <c r="F2" s="48">
        <v>8000000</v>
      </c>
      <c r="G2" s="28">
        <v>7000000</v>
      </c>
    </row>
    <row r="3" spans="1:7" ht="14.25">
      <c r="A3" s="8"/>
      <c r="B3" s="9">
        <v>1112</v>
      </c>
      <c r="C3" s="24" t="s">
        <v>69</v>
      </c>
      <c r="D3" s="49">
        <v>69708.22</v>
      </c>
      <c r="E3" s="50">
        <v>200000</v>
      </c>
      <c r="F3" s="50">
        <v>200000</v>
      </c>
      <c r="G3" s="26">
        <v>50000</v>
      </c>
    </row>
    <row r="4" spans="1:7" ht="14.25">
      <c r="A4" s="8"/>
      <c r="B4" s="9">
        <v>1113</v>
      </c>
      <c r="C4" s="24" t="s">
        <v>70</v>
      </c>
      <c r="D4" s="49">
        <v>718565.68</v>
      </c>
      <c r="E4" s="50">
        <v>700000</v>
      </c>
      <c r="F4" s="50">
        <v>700000</v>
      </c>
      <c r="G4" s="26">
        <v>700000</v>
      </c>
    </row>
    <row r="5" spans="1:7" ht="14.25">
      <c r="A5" s="8"/>
      <c r="B5" s="9">
        <v>1121</v>
      </c>
      <c r="C5" s="10" t="s">
        <v>0</v>
      </c>
      <c r="D5" s="49">
        <v>5398374.22</v>
      </c>
      <c r="E5" s="50">
        <v>7000000</v>
      </c>
      <c r="F5" s="50">
        <v>7000000</v>
      </c>
      <c r="G5" s="26">
        <v>4000000</v>
      </c>
    </row>
    <row r="6" spans="1:7" ht="14.25">
      <c r="A6" s="8"/>
      <c r="B6" s="9">
        <v>1122</v>
      </c>
      <c r="C6" s="10" t="s">
        <v>47</v>
      </c>
      <c r="D6" s="49">
        <v>1471930</v>
      </c>
      <c r="E6" s="50">
        <v>1400000</v>
      </c>
      <c r="F6" s="50">
        <v>1472000</v>
      </c>
      <c r="G6" s="26">
        <v>1400000</v>
      </c>
    </row>
    <row r="7" spans="1:7" ht="14.25">
      <c r="A7" s="8"/>
      <c r="B7" s="9">
        <v>1211</v>
      </c>
      <c r="C7" s="10" t="s">
        <v>24</v>
      </c>
      <c r="D7" s="49">
        <v>14315709.91</v>
      </c>
      <c r="E7" s="50">
        <v>17000000</v>
      </c>
      <c r="F7" s="50">
        <v>17000000</v>
      </c>
      <c r="G7" s="26">
        <v>14000000</v>
      </c>
    </row>
    <row r="8" spans="1:7" ht="14.25">
      <c r="A8" s="8"/>
      <c r="B8" s="9">
        <v>1334</v>
      </c>
      <c r="C8" s="10" t="s">
        <v>48</v>
      </c>
      <c r="D8" s="51">
        <v>4014.9</v>
      </c>
      <c r="E8" s="52">
        <v>2000</v>
      </c>
      <c r="F8" s="52">
        <v>2000</v>
      </c>
      <c r="G8" s="29">
        <v>1000</v>
      </c>
    </row>
    <row r="9" spans="1:7" ht="14.25">
      <c r="A9" s="8"/>
      <c r="B9" s="9">
        <v>1335</v>
      </c>
      <c r="C9" s="10" t="s">
        <v>49</v>
      </c>
      <c r="D9" s="51">
        <v>0</v>
      </c>
      <c r="E9" s="52">
        <v>1000</v>
      </c>
      <c r="F9" s="52">
        <v>1000</v>
      </c>
      <c r="G9" s="29">
        <v>1000</v>
      </c>
    </row>
    <row r="10" spans="1:7" ht="14.25">
      <c r="A10" s="8"/>
      <c r="B10" s="9">
        <v>1340</v>
      </c>
      <c r="C10" s="10" t="s">
        <v>1</v>
      </c>
      <c r="D10" s="49">
        <v>1596780</v>
      </c>
      <c r="E10" s="50">
        <v>1700000</v>
      </c>
      <c r="F10" s="50">
        <v>1700000</v>
      </c>
      <c r="G10" s="26">
        <v>1700000</v>
      </c>
    </row>
    <row r="11" spans="1:7" ht="14.25">
      <c r="A11" s="8"/>
      <c r="B11" s="9">
        <v>1341</v>
      </c>
      <c r="C11" s="10" t="s">
        <v>2</v>
      </c>
      <c r="D11" s="49">
        <v>86300</v>
      </c>
      <c r="E11" s="50">
        <v>95000</v>
      </c>
      <c r="F11" s="50">
        <v>95000</v>
      </c>
      <c r="G11" s="26">
        <v>95000</v>
      </c>
    </row>
    <row r="12" spans="1:7" ht="14.25">
      <c r="A12" s="8"/>
      <c r="B12" s="9">
        <v>1342</v>
      </c>
      <c r="C12" s="44" t="s">
        <v>83</v>
      </c>
      <c r="D12" s="49">
        <v>224144</v>
      </c>
      <c r="E12" s="50">
        <v>310000</v>
      </c>
      <c r="F12" s="50">
        <v>310000</v>
      </c>
      <c r="G12" s="26">
        <v>200000</v>
      </c>
    </row>
    <row r="13" spans="1:7" ht="14.25">
      <c r="A13" s="8"/>
      <c r="B13" s="9">
        <v>1343</v>
      </c>
      <c r="C13" s="10" t="s">
        <v>50</v>
      </c>
      <c r="D13" s="49">
        <v>1427</v>
      </c>
      <c r="E13" s="50">
        <v>3000</v>
      </c>
      <c r="F13" s="50">
        <v>3000</v>
      </c>
      <c r="G13" s="26">
        <v>1000</v>
      </c>
    </row>
    <row r="14" spans="1:7" ht="14.25">
      <c r="A14" s="8"/>
      <c r="B14" s="9">
        <v>1349</v>
      </c>
      <c r="C14" s="10" t="s">
        <v>87</v>
      </c>
      <c r="D14" s="49">
        <v>83695</v>
      </c>
      <c r="E14" s="50">
        <v>0</v>
      </c>
      <c r="F14" s="50">
        <v>62000</v>
      </c>
      <c r="G14" s="26">
        <v>0</v>
      </c>
    </row>
    <row r="15" spans="1:7" ht="14.25">
      <c r="A15" s="8"/>
      <c r="B15" s="9">
        <v>1361</v>
      </c>
      <c r="C15" s="10" t="s">
        <v>3</v>
      </c>
      <c r="D15" s="49">
        <v>320360</v>
      </c>
      <c r="E15" s="50">
        <v>250000</v>
      </c>
      <c r="F15" s="50">
        <v>250000</v>
      </c>
      <c r="G15" s="26">
        <v>250000</v>
      </c>
    </row>
    <row r="16" spans="1:7" ht="14.25">
      <c r="A16" s="8"/>
      <c r="B16" s="9">
        <v>1381</v>
      </c>
      <c r="C16" s="24" t="s">
        <v>71</v>
      </c>
      <c r="D16" s="49">
        <v>194500.87</v>
      </c>
      <c r="E16" s="50">
        <v>200000</v>
      </c>
      <c r="F16" s="50">
        <v>200000</v>
      </c>
      <c r="G16" s="26">
        <v>150000</v>
      </c>
    </row>
    <row r="17" spans="1:7" ht="14.25">
      <c r="A17" s="8"/>
      <c r="B17" s="9">
        <v>1511</v>
      </c>
      <c r="C17" s="10" t="s">
        <v>51</v>
      </c>
      <c r="D17" s="49">
        <v>988677.06</v>
      </c>
      <c r="E17" s="50">
        <v>1000000</v>
      </c>
      <c r="F17" s="50">
        <v>1000000</v>
      </c>
      <c r="G17" s="26">
        <v>1000000</v>
      </c>
    </row>
    <row r="18" spans="1:7" s="41" customFormat="1" ht="14.25">
      <c r="A18" s="37"/>
      <c r="B18" s="38"/>
      <c r="C18" s="39" t="s">
        <v>45</v>
      </c>
      <c r="D18" s="70">
        <f>SUM(D2:D17)</f>
        <v>32473144.999999996</v>
      </c>
      <c r="E18" s="71">
        <f>SUM(E2:E17)</f>
        <v>37861000</v>
      </c>
      <c r="F18" s="71">
        <f>SUM(F2:F17)</f>
        <v>37995000</v>
      </c>
      <c r="G18" s="40">
        <f>SUM(G2:G17)</f>
        <v>30548000</v>
      </c>
    </row>
    <row r="19" spans="1:7" ht="14.25">
      <c r="A19" s="8"/>
      <c r="B19" s="9">
        <v>4111</v>
      </c>
      <c r="C19" s="10" t="s">
        <v>52</v>
      </c>
      <c r="D19" s="53">
        <v>62000</v>
      </c>
      <c r="E19" s="50">
        <v>0</v>
      </c>
      <c r="F19" s="50">
        <v>62000</v>
      </c>
      <c r="G19" s="26">
        <v>0</v>
      </c>
    </row>
    <row r="20" spans="1:8" ht="14.25">
      <c r="A20" s="8"/>
      <c r="B20" s="9">
        <v>4111</v>
      </c>
      <c r="C20" s="10" t="s">
        <v>88</v>
      </c>
      <c r="D20" s="53">
        <v>3512500</v>
      </c>
      <c r="E20" s="50">
        <v>0</v>
      </c>
      <c r="F20" s="50">
        <v>3512500</v>
      </c>
      <c r="G20" s="26">
        <v>0</v>
      </c>
      <c r="H20" s="1"/>
    </row>
    <row r="21" spans="1:7" ht="14.25">
      <c r="A21" s="8"/>
      <c r="B21" s="9">
        <v>4112</v>
      </c>
      <c r="C21" s="10" t="s">
        <v>53</v>
      </c>
      <c r="D21" s="53">
        <v>2201760</v>
      </c>
      <c r="E21" s="50">
        <v>2935700</v>
      </c>
      <c r="F21" s="50">
        <v>2935700</v>
      </c>
      <c r="G21" s="26">
        <v>2935700</v>
      </c>
    </row>
    <row r="22" spans="1:7" ht="14.25">
      <c r="A22" s="8"/>
      <c r="B22" s="9">
        <v>4116</v>
      </c>
      <c r="C22" s="10" t="s">
        <v>79</v>
      </c>
      <c r="D22" s="53">
        <v>175000</v>
      </c>
      <c r="E22" s="50">
        <v>0</v>
      </c>
      <c r="F22" s="50">
        <v>175000</v>
      </c>
      <c r="G22" s="26">
        <v>0</v>
      </c>
    </row>
    <row r="23" spans="1:7" ht="14.25">
      <c r="A23" s="8"/>
      <c r="B23" s="9">
        <v>4116</v>
      </c>
      <c r="C23" s="10" t="s">
        <v>89</v>
      </c>
      <c r="D23" s="53">
        <v>38000</v>
      </c>
      <c r="E23" s="50">
        <v>0</v>
      </c>
      <c r="F23" s="50">
        <v>38000</v>
      </c>
      <c r="G23" s="26">
        <v>0</v>
      </c>
    </row>
    <row r="24" spans="1:7" ht="14.25">
      <c r="A24" s="8"/>
      <c r="B24" s="9">
        <v>4116</v>
      </c>
      <c r="C24" s="10" t="s">
        <v>90</v>
      </c>
      <c r="D24" s="53">
        <v>35130</v>
      </c>
      <c r="E24" s="50">
        <v>0</v>
      </c>
      <c r="F24" s="50">
        <v>35200</v>
      </c>
      <c r="G24" s="26">
        <v>0</v>
      </c>
    </row>
    <row r="25" spans="1:7" ht="14.25">
      <c r="A25" s="8"/>
      <c r="B25" s="9">
        <v>4116</v>
      </c>
      <c r="C25" s="10" t="s">
        <v>92</v>
      </c>
      <c r="D25" s="53">
        <v>102704</v>
      </c>
      <c r="E25" s="50">
        <v>0</v>
      </c>
      <c r="F25" s="50">
        <v>102800</v>
      </c>
      <c r="G25" s="26">
        <v>0</v>
      </c>
    </row>
    <row r="26" spans="1:8" ht="14.25">
      <c r="A26" s="8"/>
      <c r="B26" s="9">
        <v>4116</v>
      </c>
      <c r="C26" s="10" t="s">
        <v>65</v>
      </c>
      <c r="D26" s="54">
        <f>57542.09+6769.66+628937.08+110988.92</f>
        <v>804237.75</v>
      </c>
      <c r="E26" s="50">
        <v>0</v>
      </c>
      <c r="F26" s="50">
        <f>57600+6800+629000+111000</f>
        <v>804400</v>
      </c>
      <c r="G26" s="26">
        <v>0</v>
      </c>
      <c r="H26" s="1"/>
    </row>
    <row r="27" spans="1:8" ht="14.25">
      <c r="A27" s="8"/>
      <c r="B27" s="9">
        <v>4116</v>
      </c>
      <c r="C27" s="10" t="s">
        <v>72</v>
      </c>
      <c r="D27" s="54">
        <f>296799.59+52376.41</f>
        <v>349176</v>
      </c>
      <c r="E27" s="50">
        <v>0</v>
      </c>
      <c r="F27" s="50">
        <f>296800+52400</f>
        <v>349200</v>
      </c>
      <c r="G27" s="26">
        <v>0</v>
      </c>
      <c r="H27" s="43"/>
    </row>
    <row r="28" spans="1:7" ht="14.25">
      <c r="A28" s="8"/>
      <c r="B28" s="9">
        <v>4122</v>
      </c>
      <c r="C28" s="10" t="s">
        <v>42</v>
      </c>
      <c r="D28" s="53">
        <v>1275500</v>
      </c>
      <c r="E28" s="50">
        <v>0</v>
      </c>
      <c r="F28" s="50">
        <v>1275500</v>
      </c>
      <c r="G28" s="26">
        <v>0</v>
      </c>
    </row>
    <row r="29" spans="1:8" ht="14.25">
      <c r="A29" s="8"/>
      <c r="B29" s="9">
        <v>4122</v>
      </c>
      <c r="C29" s="10" t="s">
        <v>44</v>
      </c>
      <c r="D29" s="53">
        <v>91000</v>
      </c>
      <c r="E29" s="50">
        <v>0</v>
      </c>
      <c r="F29" s="50">
        <v>91000</v>
      </c>
      <c r="G29" s="26">
        <v>0</v>
      </c>
      <c r="H29" s="1"/>
    </row>
    <row r="30" spans="1:8" ht="15">
      <c r="A30" s="11"/>
      <c r="B30" s="12"/>
      <c r="C30" s="13" t="s">
        <v>4</v>
      </c>
      <c r="D30" s="55">
        <f>SUM(D2:D29)-D18</f>
        <v>41120152.75</v>
      </c>
      <c r="E30" s="56">
        <f>SUM(E2:E29)-E18</f>
        <v>40796700</v>
      </c>
      <c r="F30" s="56">
        <f>SUM(F2:F29)-F18</f>
        <v>47376300</v>
      </c>
      <c r="G30" s="30">
        <f>SUM(G2:G29)-G18</f>
        <v>33483700</v>
      </c>
      <c r="H30" s="1"/>
    </row>
    <row r="31" spans="1:7" ht="15">
      <c r="A31" s="6"/>
      <c r="B31" s="7"/>
      <c r="C31" s="14" t="s">
        <v>5</v>
      </c>
      <c r="D31" s="47"/>
      <c r="E31" s="48"/>
      <c r="F31" s="48"/>
      <c r="G31" s="28"/>
    </row>
    <row r="32" spans="1:7" ht="14.25">
      <c r="A32" s="8">
        <v>1031</v>
      </c>
      <c r="B32" s="9">
        <v>2111</v>
      </c>
      <c r="C32" s="10" t="s">
        <v>54</v>
      </c>
      <c r="D32" s="49">
        <v>148919.28</v>
      </c>
      <c r="E32" s="50">
        <v>300000</v>
      </c>
      <c r="F32" s="50">
        <v>300000</v>
      </c>
      <c r="G32" s="26">
        <v>100000</v>
      </c>
    </row>
    <row r="33" spans="1:7" ht="15">
      <c r="A33" s="11"/>
      <c r="B33" s="12"/>
      <c r="C33" s="13" t="s">
        <v>4</v>
      </c>
      <c r="D33" s="55">
        <f>SUM(D32)</f>
        <v>148919.28</v>
      </c>
      <c r="E33" s="56">
        <f>SUM(E32)</f>
        <v>300000</v>
      </c>
      <c r="F33" s="56">
        <f>SUM(F32)</f>
        <v>300000</v>
      </c>
      <c r="G33" s="30">
        <f>SUM(G32)</f>
        <v>100000</v>
      </c>
    </row>
    <row r="34" spans="1:7" ht="15">
      <c r="A34" s="6"/>
      <c r="B34" s="7"/>
      <c r="C34" s="14" t="s">
        <v>6</v>
      </c>
      <c r="D34" s="47"/>
      <c r="E34" s="48"/>
      <c r="F34" s="48"/>
      <c r="G34" s="28"/>
    </row>
    <row r="35" spans="1:7" ht="15" customHeight="1">
      <c r="A35" s="8">
        <v>2143</v>
      </c>
      <c r="B35" s="9">
        <v>2119</v>
      </c>
      <c r="C35" s="10" t="s">
        <v>99</v>
      </c>
      <c r="D35" s="49">
        <v>10834</v>
      </c>
      <c r="E35" s="50">
        <v>11000</v>
      </c>
      <c r="F35" s="50">
        <v>11000</v>
      </c>
      <c r="G35" s="26">
        <v>11000</v>
      </c>
    </row>
    <row r="36" spans="1:7" ht="28.5" customHeight="1">
      <c r="A36" s="8">
        <v>2143</v>
      </c>
      <c r="B36" s="9">
        <v>2131</v>
      </c>
      <c r="C36" s="10" t="s">
        <v>100</v>
      </c>
      <c r="D36" s="49">
        <v>395503.4</v>
      </c>
      <c r="E36" s="50">
        <f>560000+47000</f>
        <v>607000</v>
      </c>
      <c r="F36" s="50">
        <f>560000+47000</f>
        <v>607000</v>
      </c>
      <c r="G36" s="26">
        <v>460000</v>
      </c>
    </row>
    <row r="37" spans="1:7" ht="29.25" customHeight="1">
      <c r="A37" s="8">
        <v>2143</v>
      </c>
      <c r="B37" s="9">
        <v>2132</v>
      </c>
      <c r="C37" s="10" t="s">
        <v>101</v>
      </c>
      <c r="D37" s="49">
        <v>2006685</v>
      </c>
      <c r="E37" s="50">
        <f>12700+2420000</f>
        <v>2432700</v>
      </c>
      <c r="F37" s="50">
        <f>12700+2420000</f>
        <v>2432700</v>
      </c>
      <c r="G37" s="26">
        <f>12700+2420000</f>
        <v>2432700</v>
      </c>
    </row>
    <row r="38" spans="1:7" ht="15">
      <c r="A38" s="11"/>
      <c r="B38" s="12"/>
      <c r="C38" s="13" t="s">
        <v>4</v>
      </c>
      <c r="D38" s="55">
        <f>SUM(D35:D37)</f>
        <v>2413022.4</v>
      </c>
      <c r="E38" s="56">
        <f>SUM(E35:E37)</f>
        <v>3050700</v>
      </c>
      <c r="F38" s="56">
        <f>SUM(F35:F37)</f>
        <v>3050700</v>
      </c>
      <c r="G38" s="30">
        <f>SUM(G35:G37)</f>
        <v>2903700</v>
      </c>
    </row>
    <row r="39" spans="1:7" ht="15" hidden="1">
      <c r="A39" s="6"/>
      <c r="B39" s="20"/>
      <c r="C39" s="21" t="s">
        <v>80</v>
      </c>
      <c r="D39" s="57"/>
      <c r="E39" s="58"/>
      <c r="F39" s="58"/>
      <c r="G39" s="31"/>
    </row>
    <row r="40" spans="1:7" ht="14.25" hidden="1">
      <c r="A40" s="8">
        <v>2212</v>
      </c>
      <c r="B40" s="9">
        <v>2324</v>
      </c>
      <c r="C40" s="10" t="s">
        <v>40</v>
      </c>
      <c r="D40" s="49">
        <v>0</v>
      </c>
      <c r="E40" s="50">
        <v>0</v>
      </c>
      <c r="F40" s="50">
        <v>0</v>
      </c>
      <c r="G40" s="26">
        <v>0</v>
      </c>
    </row>
    <row r="41" spans="1:7" ht="15" hidden="1">
      <c r="A41" s="11"/>
      <c r="B41" s="12"/>
      <c r="C41" s="22" t="s">
        <v>4</v>
      </c>
      <c r="D41" s="55">
        <f>SUM(D40:D40)</f>
        <v>0</v>
      </c>
      <c r="E41" s="56">
        <f>SUM(E40:E40)</f>
        <v>0</v>
      </c>
      <c r="F41" s="56">
        <f>SUM(F40:F40)</f>
        <v>0</v>
      </c>
      <c r="G41" s="30">
        <f>SUM(G40:G40)</f>
        <v>0</v>
      </c>
    </row>
    <row r="42" spans="1:7" ht="15" hidden="1">
      <c r="A42" s="6"/>
      <c r="B42" s="20"/>
      <c r="C42" s="21" t="s">
        <v>74</v>
      </c>
      <c r="D42" s="57"/>
      <c r="E42" s="58"/>
      <c r="F42" s="58"/>
      <c r="G42" s="31"/>
    </row>
    <row r="43" spans="1:7" ht="14.25" hidden="1">
      <c r="A43" s="8">
        <v>2219</v>
      </c>
      <c r="B43" s="9">
        <v>2322</v>
      </c>
      <c r="C43" s="10" t="s">
        <v>38</v>
      </c>
      <c r="D43" s="49">
        <v>0</v>
      </c>
      <c r="E43" s="50">
        <v>0</v>
      </c>
      <c r="F43" s="50">
        <v>0</v>
      </c>
      <c r="G43" s="26">
        <v>0</v>
      </c>
    </row>
    <row r="44" spans="1:7" ht="15" hidden="1">
      <c r="A44" s="11"/>
      <c r="B44" s="12"/>
      <c r="C44" s="22" t="s">
        <v>4</v>
      </c>
      <c r="D44" s="55">
        <f>SUM(D43:D43)</f>
        <v>0</v>
      </c>
      <c r="E44" s="56">
        <f>SUM(E43:E43)</f>
        <v>0</v>
      </c>
      <c r="F44" s="56">
        <f>SUM(F43:F43)</f>
        <v>0</v>
      </c>
      <c r="G44" s="30">
        <f>SUM(G43:G43)</f>
        <v>0</v>
      </c>
    </row>
    <row r="45" spans="1:7" ht="15">
      <c r="A45" s="6"/>
      <c r="B45" s="20"/>
      <c r="C45" s="21" t="s">
        <v>66</v>
      </c>
      <c r="D45" s="57"/>
      <c r="E45" s="58"/>
      <c r="F45" s="58"/>
      <c r="G45" s="31"/>
    </row>
    <row r="46" spans="1:7" ht="14.25">
      <c r="A46" s="8">
        <v>3113</v>
      </c>
      <c r="B46" s="9">
        <v>2132</v>
      </c>
      <c r="C46" s="10" t="s">
        <v>81</v>
      </c>
      <c r="D46" s="49">
        <v>66820</v>
      </c>
      <c r="E46" s="50">
        <v>65000</v>
      </c>
      <c r="F46" s="50">
        <v>65000</v>
      </c>
      <c r="G46" s="26">
        <v>67000</v>
      </c>
    </row>
    <row r="47" spans="1:7" ht="14.25">
      <c r="A47" s="8">
        <v>3113</v>
      </c>
      <c r="B47" s="9">
        <v>2229</v>
      </c>
      <c r="C47" s="10" t="s">
        <v>93</v>
      </c>
      <c r="D47" s="49">
        <v>219756.72</v>
      </c>
      <c r="E47" s="50">
        <v>0</v>
      </c>
      <c r="F47" s="50">
        <v>220000</v>
      </c>
      <c r="G47" s="26"/>
    </row>
    <row r="48" spans="1:7" ht="15">
      <c r="A48" s="11"/>
      <c r="B48" s="12"/>
      <c r="C48" s="22" t="s">
        <v>4</v>
      </c>
      <c r="D48" s="55">
        <f>SUM(D46:D47)</f>
        <v>286576.72</v>
      </c>
      <c r="E48" s="56">
        <f>SUM(E46:E47)</f>
        <v>65000</v>
      </c>
      <c r="F48" s="56">
        <f>SUM(F46:F47)</f>
        <v>285000</v>
      </c>
      <c r="G48" s="30">
        <f>SUM(G46:G47)</f>
        <v>67000</v>
      </c>
    </row>
    <row r="49" spans="1:7" ht="15">
      <c r="A49" s="6"/>
      <c r="B49" s="7"/>
      <c r="C49" s="14" t="s">
        <v>7</v>
      </c>
      <c r="D49" s="47"/>
      <c r="E49" s="48"/>
      <c r="F49" s="48"/>
      <c r="G49" s="28"/>
    </row>
    <row r="50" spans="1:7" ht="14.25">
      <c r="A50" s="8">
        <v>3313</v>
      </c>
      <c r="B50" s="9">
        <v>2111</v>
      </c>
      <c r="C50" s="10" t="s">
        <v>55</v>
      </c>
      <c r="D50" s="49">
        <v>0</v>
      </c>
      <c r="E50" s="50">
        <v>10000</v>
      </c>
      <c r="F50" s="50">
        <v>10000</v>
      </c>
      <c r="G50" s="26">
        <v>0</v>
      </c>
    </row>
    <row r="51" spans="1:7" ht="15">
      <c r="A51" s="11"/>
      <c r="B51" s="12"/>
      <c r="C51" s="13" t="s">
        <v>4</v>
      </c>
      <c r="D51" s="55">
        <f>SUM(D50)</f>
        <v>0</v>
      </c>
      <c r="E51" s="56">
        <f>SUM(E50)</f>
        <v>10000</v>
      </c>
      <c r="F51" s="56">
        <f>SUM(F50)</f>
        <v>10000</v>
      </c>
      <c r="G51" s="30">
        <f>SUM(G50)</f>
        <v>0</v>
      </c>
    </row>
    <row r="52" spans="1:7" ht="15">
      <c r="A52" s="6"/>
      <c r="B52" s="7"/>
      <c r="C52" s="14" t="s">
        <v>8</v>
      </c>
      <c r="D52" s="47"/>
      <c r="E52" s="48"/>
      <c r="F52" s="48"/>
      <c r="G52" s="28"/>
    </row>
    <row r="53" spans="1:7" ht="14.25">
      <c r="A53" s="8">
        <v>3314</v>
      </c>
      <c r="B53" s="9">
        <v>2111</v>
      </c>
      <c r="C53" s="10" t="s">
        <v>56</v>
      </c>
      <c r="D53" s="49">
        <v>6750</v>
      </c>
      <c r="E53" s="50">
        <v>10000</v>
      </c>
      <c r="F53" s="50">
        <v>10000</v>
      </c>
      <c r="G53" s="26">
        <v>8000</v>
      </c>
    </row>
    <row r="54" spans="1:7" ht="14.25">
      <c r="A54" s="8">
        <v>3314</v>
      </c>
      <c r="B54" s="9">
        <v>2112</v>
      </c>
      <c r="C54" s="10" t="s">
        <v>36</v>
      </c>
      <c r="D54" s="49">
        <v>23439</v>
      </c>
      <c r="E54" s="50">
        <v>20000</v>
      </c>
      <c r="F54" s="50">
        <v>20000</v>
      </c>
      <c r="G54" s="26">
        <v>20000</v>
      </c>
    </row>
    <row r="55" spans="1:7" ht="15">
      <c r="A55" s="11"/>
      <c r="B55" s="12"/>
      <c r="C55" s="13" t="s">
        <v>4</v>
      </c>
      <c r="D55" s="55">
        <f>SUM(D53:D54)</f>
        <v>30189</v>
      </c>
      <c r="E55" s="56">
        <f>SUM(E53:E54)</f>
        <v>30000</v>
      </c>
      <c r="F55" s="56">
        <f>SUM(F53:F54)</f>
        <v>30000</v>
      </c>
      <c r="G55" s="30">
        <f>SUM(G53:G54)</f>
        <v>28000</v>
      </c>
    </row>
    <row r="56" spans="1:7" ht="15">
      <c r="A56" s="6"/>
      <c r="B56" s="7"/>
      <c r="C56" s="14" t="s">
        <v>27</v>
      </c>
      <c r="D56" s="47"/>
      <c r="E56" s="48"/>
      <c r="F56" s="48"/>
      <c r="G56" s="28"/>
    </row>
    <row r="57" spans="1:7" ht="14.25">
      <c r="A57" s="8">
        <v>3319</v>
      </c>
      <c r="B57" s="9">
        <v>2132</v>
      </c>
      <c r="C57" s="10" t="s">
        <v>9</v>
      </c>
      <c r="D57" s="49">
        <v>8700</v>
      </c>
      <c r="E57" s="50">
        <v>20000</v>
      </c>
      <c r="F57" s="50">
        <v>20000</v>
      </c>
      <c r="G57" s="26">
        <v>5000</v>
      </c>
    </row>
    <row r="58" spans="1:7" ht="15">
      <c r="A58" s="11"/>
      <c r="B58" s="12"/>
      <c r="C58" s="13" t="s">
        <v>4</v>
      </c>
      <c r="D58" s="55">
        <f>SUM(D57:D57)</f>
        <v>8700</v>
      </c>
      <c r="E58" s="56">
        <f>SUM(E57:E57)</f>
        <v>20000</v>
      </c>
      <c r="F58" s="56">
        <f>SUM(F57:F57)</f>
        <v>20000</v>
      </c>
      <c r="G58" s="30">
        <f>SUM(G57:G57)</f>
        <v>5000</v>
      </c>
    </row>
    <row r="59" spans="1:7" ht="15">
      <c r="A59" s="6"/>
      <c r="B59" s="7"/>
      <c r="C59" s="14" t="s">
        <v>10</v>
      </c>
      <c r="D59" s="47"/>
      <c r="E59" s="48"/>
      <c r="F59" s="48"/>
      <c r="G59" s="28"/>
    </row>
    <row r="60" spans="1:7" ht="14.25">
      <c r="A60" s="8">
        <v>3341</v>
      </c>
      <c r="B60" s="9">
        <v>2111</v>
      </c>
      <c r="C60" s="10" t="s">
        <v>104</v>
      </c>
      <c r="D60" s="49">
        <v>698650</v>
      </c>
      <c r="E60" s="50">
        <v>755000</v>
      </c>
      <c r="F60" s="50">
        <v>755000</v>
      </c>
      <c r="G60" s="26">
        <v>745000</v>
      </c>
    </row>
    <row r="61" spans="1:7" ht="14.25">
      <c r="A61" s="8">
        <v>3341</v>
      </c>
      <c r="B61" s="9">
        <v>2324</v>
      </c>
      <c r="C61" s="10" t="s">
        <v>103</v>
      </c>
      <c r="D61" s="49">
        <v>6000</v>
      </c>
      <c r="E61" s="50">
        <v>6000</v>
      </c>
      <c r="F61" s="50">
        <v>6000</v>
      </c>
      <c r="G61" s="26">
        <v>6000</v>
      </c>
    </row>
    <row r="62" spans="1:7" ht="15">
      <c r="A62" s="11"/>
      <c r="B62" s="12"/>
      <c r="C62" s="13" t="s">
        <v>4</v>
      </c>
      <c r="D62" s="55">
        <f>SUM(D60:D61)</f>
        <v>704650</v>
      </c>
      <c r="E62" s="56">
        <f>SUM(E60:E61)</f>
        <v>761000</v>
      </c>
      <c r="F62" s="56">
        <f>SUM(F60:F61)</f>
        <v>761000</v>
      </c>
      <c r="G62" s="30">
        <f>SUM(G60:G61)</f>
        <v>751000</v>
      </c>
    </row>
    <row r="63" spans="1:7" ht="15">
      <c r="A63" s="6"/>
      <c r="B63" s="7"/>
      <c r="C63" s="14" t="s">
        <v>22</v>
      </c>
      <c r="D63" s="47"/>
      <c r="E63" s="48"/>
      <c r="F63" s="48"/>
      <c r="G63" s="28"/>
    </row>
    <row r="64" spans="1:7" ht="14.25">
      <c r="A64" s="8">
        <v>3349</v>
      </c>
      <c r="B64" s="9">
        <v>2111</v>
      </c>
      <c r="C64" s="10" t="s">
        <v>57</v>
      </c>
      <c r="D64" s="49">
        <v>250</v>
      </c>
      <c r="E64" s="50">
        <v>5000</v>
      </c>
      <c r="F64" s="50">
        <v>5000</v>
      </c>
      <c r="G64" s="26">
        <v>1000</v>
      </c>
    </row>
    <row r="65" spans="1:7" ht="14.25">
      <c r="A65" s="8">
        <v>3349</v>
      </c>
      <c r="B65" s="9">
        <v>2112</v>
      </c>
      <c r="C65" s="10" t="s">
        <v>102</v>
      </c>
      <c r="D65" s="49">
        <v>720</v>
      </c>
      <c r="E65" s="50">
        <v>10000</v>
      </c>
      <c r="F65" s="50">
        <v>10000</v>
      </c>
      <c r="G65" s="26">
        <v>10000</v>
      </c>
    </row>
    <row r="66" spans="1:7" ht="15">
      <c r="A66" s="11"/>
      <c r="B66" s="12"/>
      <c r="C66" s="13" t="s">
        <v>4</v>
      </c>
      <c r="D66" s="55">
        <f>SUM(D64:D65)</f>
        <v>970</v>
      </c>
      <c r="E66" s="56">
        <f>SUM(E64:E65)</f>
        <v>15000</v>
      </c>
      <c r="F66" s="56">
        <f>SUM(F64:F65)</f>
        <v>15000</v>
      </c>
      <c r="G66" s="30">
        <f>SUM(G64:G65)</f>
        <v>11000</v>
      </c>
    </row>
    <row r="67" spans="1:7" ht="15">
      <c r="A67" s="6"/>
      <c r="B67" s="7"/>
      <c r="C67" s="14" t="s">
        <v>28</v>
      </c>
      <c r="D67" s="47"/>
      <c r="E67" s="48"/>
      <c r="F67" s="48"/>
      <c r="G67" s="28"/>
    </row>
    <row r="68" spans="1:8" ht="14.25">
      <c r="A68" s="8">
        <v>3392</v>
      </c>
      <c r="B68" s="9">
        <v>2132</v>
      </c>
      <c r="C68" s="10" t="s">
        <v>9</v>
      </c>
      <c r="D68" s="49">
        <v>38000</v>
      </c>
      <c r="E68" s="50">
        <v>70000</v>
      </c>
      <c r="F68" s="50">
        <v>70000</v>
      </c>
      <c r="G68" s="26">
        <v>20000</v>
      </c>
      <c r="H68" s="25"/>
    </row>
    <row r="69" spans="1:7" ht="15">
      <c r="A69" s="11"/>
      <c r="B69" s="12"/>
      <c r="C69" s="13" t="s">
        <v>4</v>
      </c>
      <c r="D69" s="55">
        <f>SUM(D68:D68)</f>
        <v>38000</v>
      </c>
      <c r="E69" s="56">
        <f>SUM(E68:E68)</f>
        <v>70000</v>
      </c>
      <c r="F69" s="56">
        <f>SUM(F68:F68)</f>
        <v>70000</v>
      </c>
      <c r="G69" s="30">
        <f>SUM(G68:G68)</f>
        <v>20000</v>
      </c>
    </row>
    <row r="70" spans="1:7" ht="15">
      <c r="A70" s="6"/>
      <c r="B70" s="7"/>
      <c r="C70" s="15" t="s">
        <v>98</v>
      </c>
      <c r="D70" s="59"/>
      <c r="E70" s="60"/>
      <c r="F70" s="60"/>
      <c r="G70" s="32"/>
    </row>
    <row r="71" spans="1:8" ht="14.25">
      <c r="A71" s="8">
        <v>3412</v>
      </c>
      <c r="B71" s="9">
        <v>2131</v>
      </c>
      <c r="C71" s="10" t="s">
        <v>105</v>
      </c>
      <c r="D71" s="49">
        <v>0</v>
      </c>
      <c r="E71" s="50">
        <v>23100</v>
      </c>
      <c r="F71" s="50">
        <v>23100</v>
      </c>
      <c r="G71" s="26">
        <v>0</v>
      </c>
      <c r="H71" s="25"/>
    </row>
    <row r="72" spans="1:7" ht="15">
      <c r="A72" s="11"/>
      <c r="B72" s="12"/>
      <c r="C72" s="13" t="s">
        <v>4</v>
      </c>
      <c r="D72" s="55">
        <f>SUM(D71)</f>
        <v>0</v>
      </c>
      <c r="E72" s="56">
        <f>SUM(E71)</f>
        <v>23100</v>
      </c>
      <c r="F72" s="56">
        <f>SUM(F71)</f>
        <v>23100</v>
      </c>
      <c r="G72" s="30">
        <f>SUM(G71)</f>
        <v>0</v>
      </c>
    </row>
    <row r="73" spans="1:7" ht="15" customHeight="1" hidden="1">
      <c r="A73" s="6"/>
      <c r="B73" s="7"/>
      <c r="C73" s="15" t="s">
        <v>75</v>
      </c>
      <c r="D73" s="59"/>
      <c r="E73" s="60"/>
      <c r="F73" s="60"/>
      <c r="G73" s="32"/>
    </row>
    <row r="74" spans="1:7" ht="14.25" hidden="1">
      <c r="A74" s="8">
        <v>3421</v>
      </c>
      <c r="B74" s="9">
        <v>2322</v>
      </c>
      <c r="C74" s="10" t="s">
        <v>38</v>
      </c>
      <c r="D74" s="49">
        <v>0</v>
      </c>
      <c r="E74" s="50">
        <v>0</v>
      </c>
      <c r="F74" s="50">
        <v>0</v>
      </c>
      <c r="G74" s="26">
        <v>0</v>
      </c>
    </row>
    <row r="75" spans="1:7" ht="15" hidden="1">
      <c r="A75" s="11"/>
      <c r="B75" s="12"/>
      <c r="C75" s="13" t="s">
        <v>4</v>
      </c>
      <c r="D75" s="55">
        <f>SUM(D74)</f>
        <v>0</v>
      </c>
      <c r="E75" s="56">
        <f>SUM(E74)</f>
        <v>0</v>
      </c>
      <c r="F75" s="56">
        <f>SUM(F74)</f>
        <v>0</v>
      </c>
      <c r="G75" s="30">
        <f>SUM(G74)</f>
        <v>0</v>
      </c>
    </row>
    <row r="76" spans="1:7" ht="15">
      <c r="A76" s="6"/>
      <c r="B76" s="7"/>
      <c r="C76" s="14" t="s">
        <v>11</v>
      </c>
      <c r="D76" s="47"/>
      <c r="E76" s="48"/>
      <c r="F76" s="48"/>
      <c r="G76" s="28"/>
    </row>
    <row r="77" spans="1:7" ht="14.25">
      <c r="A77" s="8">
        <v>3612</v>
      </c>
      <c r="B77" s="9">
        <v>2132</v>
      </c>
      <c r="C77" s="10" t="s">
        <v>60</v>
      </c>
      <c r="D77" s="49">
        <v>234576</v>
      </c>
      <c r="E77" s="50">
        <v>313000</v>
      </c>
      <c r="F77" s="50">
        <v>313000</v>
      </c>
      <c r="G77" s="26">
        <v>313000</v>
      </c>
    </row>
    <row r="78" spans="1:7" ht="27">
      <c r="A78" s="8">
        <v>3612</v>
      </c>
      <c r="B78" s="9">
        <v>3112</v>
      </c>
      <c r="C78" s="10" t="s">
        <v>63</v>
      </c>
      <c r="D78" s="49">
        <v>80406</v>
      </c>
      <c r="E78" s="50">
        <v>107300</v>
      </c>
      <c r="F78" s="50">
        <v>107300</v>
      </c>
      <c r="G78" s="26">
        <v>107300</v>
      </c>
    </row>
    <row r="79" spans="1:7" ht="15">
      <c r="A79" s="11"/>
      <c r="B79" s="12"/>
      <c r="C79" s="13" t="s">
        <v>4</v>
      </c>
      <c r="D79" s="55">
        <f>SUM(D77:D78)</f>
        <v>314982</v>
      </c>
      <c r="E79" s="56">
        <f>SUM(E77:E78)</f>
        <v>420300</v>
      </c>
      <c r="F79" s="56">
        <f>SUM(F77:F78)</f>
        <v>420300</v>
      </c>
      <c r="G79" s="30">
        <f>SUM(G77:G78)</f>
        <v>420300</v>
      </c>
    </row>
    <row r="80" spans="1:7" ht="15">
      <c r="A80" s="6"/>
      <c r="B80" s="7"/>
      <c r="C80" s="14" t="s">
        <v>12</v>
      </c>
      <c r="D80" s="47"/>
      <c r="E80" s="48"/>
      <c r="F80" s="48"/>
      <c r="G80" s="28"/>
    </row>
    <row r="81" spans="1:7" ht="14.25">
      <c r="A81" s="8">
        <v>3613</v>
      </c>
      <c r="B81" s="42">
        <v>2111</v>
      </c>
      <c r="C81" s="10" t="s">
        <v>107</v>
      </c>
      <c r="D81" s="49">
        <v>0</v>
      </c>
      <c r="E81" s="50">
        <v>500</v>
      </c>
      <c r="F81" s="50">
        <v>500</v>
      </c>
      <c r="G81" s="26">
        <v>500</v>
      </c>
    </row>
    <row r="82" spans="1:7" ht="14.25">
      <c r="A82" s="8">
        <v>3613</v>
      </c>
      <c r="B82" s="9">
        <v>2132</v>
      </c>
      <c r="C82" s="10" t="s">
        <v>106</v>
      </c>
      <c r="D82" s="49">
        <v>57153</v>
      </c>
      <c r="E82" s="50">
        <v>190000</v>
      </c>
      <c r="F82" s="50">
        <v>190000</v>
      </c>
      <c r="G82" s="26">
        <v>190000</v>
      </c>
    </row>
    <row r="83" spans="1:7" ht="15">
      <c r="A83" s="11"/>
      <c r="B83" s="12"/>
      <c r="C83" s="13" t="s">
        <v>4</v>
      </c>
      <c r="D83" s="55">
        <f>SUM(D81:D82)</f>
        <v>57153</v>
      </c>
      <c r="E83" s="56">
        <f>SUM(E81:E82)</f>
        <v>190500</v>
      </c>
      <c r="F83" s="56">
        <f>SUM(F81:F82)</f>
        <v>190500</v>
      </c>
      <c r="G83" s="30">
        <f>SUM(G81:G82)</f>
        <v>190500</v>
      </c>
    </row>
    <row r="84" spans="1:7" ht="15">
      <c r="A84" s="6"/>
      <c r="B84" s="7"/>
      <c r="C84" s="21" t="s">
        <v>67</v>
      </c>
      <c r="D84" s="47"/>
      <c r="E84" s="48"/>
      <c r="F84" s="48"/>
      <c r="G84" s="28"/>
    </row>
    <row r="85" spans="1:7" ht="14.25">
      <c r="A85" s="8">
        <v>3631</v>
      </c>
      <c r="B85" s="9">
        <v>2322</v>
      </c>
      <c r="C85" s="10" t="s">
        <v>38</v>
      </c>
      <c r="D85" s="49">
        <v>94974</v>
      </c>
      <c r="E85" s="50">
        <v>0</v>
      </c>
      <c r="F85" s="50">
        <v>95000</v>
      </c>
      <c r="G85" s="26">
        <v>0</v>
      </c>
    </row>
    <row r="86" spans="1:7" ht="15">
      <c r="A86" s="11"/>
      <c r="B86" s="12"/>
      <c r="C86" s="13" t="s">
        <v>4</v>
      </c>
      <c r="D86" s="55">
        <f>SUM(D85:D85)</f>
        <v>94974</v>
      </c>
      <c r="E86" s="56">
        <f>SUM(E85:E85)</f>
        <v>0</v>
      </c>
      <c r="F86" s="56">
        <f>SUM(F85:F85)</f>
        <v>95000</v>
      </c>
      <c r="G86" s="30">
        <f>SUM(G85:G85)</f>
        <v>0</v>
      </c>
    </row>
    <row r="87" spans="1:7" ht="15">
      <c r="A87" s="6"/>
      <c r="B87" s="7"/>
      <c r="C87" s="14" t="s">
        <v>13</v>
      </c>
      <c r="D87" s="47"/>
      <c r="E87" s="48"/>
      <c r="F87" s="48"/>
      <c r="G87" s="28"/>
    </row>
    <row r="88" spans="1:7" ht="14.25">
      <c r="A88" s="8">
        <v>3632</v>
      </c>
      <c r="B88" s="9">
        <v>2111</v>
      </c>
      <c r="C88" s="10" t="s">
        <v>55</v>
      </c>
      <c r="D88" s="49">
        <v>905895</v>
      </c>
      <c r="E88" s="50">
        <v>1000000</v>
      </c>
      <c r="F88" s="50">
        <v>1000000</v>
      </c>
      <c r="G88" s="26">
        <v>20000</v>
      </c>
    </row>
    <row r="89" spans="1:7" ht="14.25">
      <c r="A89" s="8">
        <v>3632</v>
      </c>
      <c r="B89" s="9">
        <v>2132</v>
      </c>
      <c r="C89" s="10" t="s">
        <v>94</v>
      </c>
      <c r="D89" s="49">
        <v>2000</v>
      </c>
      <c r="E89" s="50">
        <v>0</v>
      </c>
      <c r="F89" s="50">
        <v>0</v>
      </c>
      <c r="G89" s="26">
        <v>10000</v>
      </c>
    </row>
    <row r="90" spans="1:7" ht="14.25">
      <c r="A90" s="8">
        <v>3632</v>
      </c>
      <c r="B90" s="9">
        <v>2139</v>
      </c>
      <c r="C90" s="10" t="s">
        <v>21</v>
      </c>
      <c r="D90" s="49">
        <v>287678</v>
      </c>
      <c r="E90" s="50">
        <v>300000</v>
      </c>
      <c r="F90" s="50">
        <v>300000</v>
      </c>
      <c r="G90" s="26">
        <v>10000</v>
      </c>
    </row>
    <row r="91" spans="1:7" ht="15">
      <c r="A91" s="11"/>
      <c r="B91" s="12"/>
      <c r="C91" s="13" t="s">
        <v>4</v>
      </c>
      <c r="D91" s="55">
        <f>SUM(D88:D90)</f>
        <v>1195573</v>
      </c>
      <c r="E91" s="56">
        <f>SUM(E88:E90)</f>
        <v>1300000</v>
      </c>
      <c r="F91" s="56">
        <f>SUM(F88:F90)</f>
        <v>1300000</v>
      </c>
      <c r="G91" s="30">
        <f>SUM(G88:G90)</f>
        <v>40000</v>
      </c>
    </row>
    <row r="92" spans="1:7" ht="15">
      <c r="A92" s="6"/>
      <c r="B92" s="7"/>
      <c r="C92" s="14" t="s">
        <v>14</v>
      </c>
      <c r="D92" s="47"/>
      <c r="E92" s="48"/>
      <c r="F92" s="48"/>
      <c r="G92" s="28"/>
    </row>
    <row r="93" spans="1:7" ht="14.25">
      <c r="A93" s="8">
        <v>3639</v>
      </c>
      <c r="B93" s="9">
        <v>2119</v>
      </c>
      <c r="C93" s="10" t="s">
        <v>29</v>
      </c>
      <c r="D93" s="49">
        <v>26946.7</v>
      </c>
      <c r="E93" s="50">
        <v>10000</v>
      </c>
      <c r="F93" s="50">
        <v>10000</v>
      </c>
      <c r="G93" s="26">
        <v>10000</v>
      </c>
    </row>
    <row r="94" spans="1:7" ht="40.5">
      <c r="A94" s="8">
        <v>3639</v>
      </c>
      <c r="B94" s="9">
        <v>2131</v>
      </c>
      <c r="C94" s="10" t="s">
        <v>96</v>
      </c>
      <c r="D94" s="49">
        <v>7591</v>
      </c>
      <c r="E94" s="50">
        <v>75000</v>
      </c>
      <c r="F94" s="50">
        <v>75000</v>
      </c>
      <c r="G94" s="26">
        <v>75000</v>
      </c>
    </row>
    <row r="95" spans="1:7" ht="14.25">
      <c r="A95" s="8">
        <v>3639</v>
      </c>
      <c r="B95" s="9">
        <v>3111</v>
      </c>
      <c r="C95" s="10" t="s">
        <v>37</v>
      </c>
      <c r="D95" s="49">
        <v>4259140</v>
      </c>
      <c r="E95" s="50">
        <v>0</v>
      </c>
      <c r="F95" s="50">
        <v>0</v>
      </c>
      <c r="G95" s="26">
        <v>0</v>
      </c>
    </row>
    <row r="96" spans="1:7" ht="15">
      <c r="A96" s="11"/>
      <c r="B96" s="12"/>
      <c r="C96" s="13" t="s">
        <v>4</v>
      </c>
      <c r="D96" s="55">
        <f>SUM(D93:D95)</f>
        <v>4293677.7</v>
      </c>
      <c r="E96" s="56">
        <f>SUM(E93:E95)</f>
        <v>85000</v>
      </c>
      <c r="F96" s="56">
        <f>SUM(F93:F95)</f>
        <v>85000</v>
      </c>
      <c r="G96" s="30">
        <f>SUM(G93:G95)</f>
        <v>85000</v>
      </c>
    </row>
    <row r="97" spans="1:7" ht="15">
      <c r="A97" s="6"/>
      <c r="B97" s="7"/>
      <c r="C97" s="14" t="s">
        <v>15</v>
      </c>
      <c r="D97" s="47"/>
      <c r="E97" s="48"/>
      <c r="F97" s="48"/>
      <c r="G97" s="28"/>
    </row>
    <row r="98" spans="1:7" ht="14.25">
      <c r="A98" s="8">
        <v>3722</v>
      </c>
      <c r="B98" s="9">
        <v>2111</v>
      </c>
      <c r="C98" s="10" t="s">
        <v>58</v>
      </c>
      <c r="D98" s="49">
        <v>4500</v>
      </c>
      <c r="E98" s="50">
        <v>30000</v>
      </c>
      <c r="F98" s="50">
        <v>30000</v>
      </c>
      <c r="G98" s="26">
        <v>28500</v>
      </c>
    </row>
    <row r="99" spans="1:7" ht="15">
      <c r="A99" s="11"/>
      <c r="B99" s="12"/>
      <c r="C99" s="13" t="s">
        <v>4</v>
      </c>
      <c r="D99" s="55">
        <f>SUM(D98)</f>
        <v>4500</v>
      </c>
      <c r="E99" s="56">
        <f>SUM(E98)</f>
        <v>30000</v>
      </c>
      <c r="F99" s="56">
        <f>SUM(F98)</f>
        <v>30000</v>
      </c>
      <c r="G99" s="30">
        <f>SUM(G98)</f>
        <v>28500</v>
      </c>
    </row>
    <row r="100" spans="1:7" ht="15">
      <c r="A100" s="6"/>
      <c r="B100" s="7"/>
      <c r="C100" s="14" t="s">
        <v>16</v>
      </c>
      <c r="D100" s="47"/>
      <c r="E100" s="48"/>
      <c r="F100" s="48"/>
      <c r="G100" s="28"/>
    </row>
    <row r="101" spans="1:7" ht="14.25">
      <c r="A101" s="8">
        <v>3725</v>
      </c>
      <c r="B101" s="9">
        <v>2111</v>
      </c>
      <c r="C101" s="10" t="s">
        <v>59</v>
      </c>
      <c r="D101" s="49">
        <v>64419</v>
      </c>
      <c r="E101" s="50">
        <v>20000</v>
      </c>
      <c r="F101" s="50">
        <v>20000</v>
      </c>
      <c r="G101" s="26">
        <v>50000</v>
      </c>
    </row>
    <row r="102" spans="1:7" ht="14.25">
      <c r="A102" s="8">
        <v>3725</v>
      </c>
      <c r="B102" s="9">
        <v>2119</v>
      </c>
      <c r="C102" s="10" t="s">
        <v>73</v>
      </c>
      <c r="D102" s="49">
        <v>0</v>
      </c>
      <c r="E102" s="50">
        <v>5000</v>
      </c>
      <c r="F102" s="50">
        <v>5000</v>
      </c>
      <c r="G102" s="26">
        <v>0</v>
      </c>
    </row>
    <row r="103" spans="1:7" ht="14.25">
      <c r="A103" s="8">
        <v>3725</v>
      </c>
      <c r="B103" s="9">
        <v>2324</v>
      </c>
      <c r="C103" s="10" t="s">
        <v>31</v>
      </c>
      <c r="D103" s="49">
        <v>365754.3</v>
      </c>
      <c r="E103" s="50">
        <v>350000</v>
      </c>
      <c r="F103" s="50">
        <v>350000</v>
      </c>
      <c r="G103" s="26">
        <v>350000</v>
      </c>
    </row>
    <row r="104" spans="1:7" ht="15">
      <c r="A104" s="11"/>
      <c r="B104" s="12"/>
      <c r="C104" s="13" t="s">
        <v>4</v>
      </c>
      <c r="D104" s="55">
        <f>SUM(D101:D103)</f>
        <v>430173.3</v>
      </c>
      <c r="E104" s="56">
        <f>SUM(E101:E103)</f>
        <v>375000</v>
      </c>
      <c r="F104" s="56">
        <f>SUM(F101:F103)</f>
        <v>375000</v>
      </c>
      <c r="G104" s="30">
        <f>SUM(G101:G103)</f>
        <v>400000</v>
      </c>
    </row>
    <row r="105" spans="1:7" ht="15">
      <c r="A105" s="6"/>
      <c r="B105" s="7"/>
      <c r="C105" s="14" t="s">
        <v>17</v>
      </c>
      <c r="D105" s="47"/>
      <c r="E105" s="48"/>
      <c r="F105" s="48"/>
      <c r="G105" s="28"/>
    </row>
    <row r="106" spans="1:7" ht="14.25">
      <c r="A106" s="8">
        <v>3745</v>
      </c>
      <c r="B106" s="9">
        <v>2111</v>
      </c>
      <c r="C106" s="10" t="s">
        <v>55</v>
      </c>
      <c r="D106" s="49">
        <v>0</v>
      </c>
      <c r="E106" s="50">
        <v>500</v>
      </c>
      <c r="F106" s="50">
        <v>500</v>
      </c>
      <c r="G106" s="26">
        <v>500</v>
      </c>
    </row>
    <row r="107" spans="1:7" ht="14.25">
      <c r="A107" s="8">
        <v>3745</v>
      </c>
      <c r="B107" s="9">
        <v>2133</v>
      </c>
      <c r="C107" s="10" t="s">
        <v>46</v>
      </c>
      <c r="D107" s="49">
        <v>2760</v>
      </c>
      <c r="E107" s="50">
        <v>500</v>
      </c>
      <c r="F107" s="50">
        <v>500</v>
      </c>
      <c r="G107" s="26">
        <v>500</v>
      </c>
    </row>
    <row r="108" spans="1:7" ht="14.25">
      <c r="A108" s="8">
        <v>3745</v>
      </c>
      <c r="B108" s="9">
        <v>2324</v>
      </c>
      <c r="C108" s="10" t="s">
        <v>40</v>
      </c>
      <c r="D108" s="49">
        <v>98</v>
      </c>
      <c r="E108" s="50">
        <v>0</v>
      </c>
      <c r="F108" s="50">
        <v>0</v>
      </c>
      <c r="G108" s="26">
        <v>0</v>
      </c>
    </row>
    <row r="109" spans="1:7" ht="14.25">
      <c r="A109" s="8">
        <v>3745</v>
      </c>
      <c r="B109" s="9">
        <v>3113</v>
      </c>
      <c r="C109" s="10" t="s">
        <v>95</v>
      </c>
      <c r="D109" s="49">
        <v>20000</v>
      </c>
      <c r="E109" s="50">
        <v>0</v>
      </c>
      <c r="F109" s="50">
        <v>0</v>
      </c>
      <c r="G109" s="26">
        <v>0</v>
      </c>
    </row>
    <row r="110" spans="1:7" ht="15">
      <c r="A110" s="11"/>
      <c r="B110" s="12"/>
      <c r="C110" s="13" t="s">
        <v>4</v>
      </c>
      <c r="D110" s="55">
        <f>SUM(D106:D109)</f>
        <v>22858</v>
      </c>
      <c r="E110" s="56">
        <f>SUM(E106:E109)</f>
        <v>1000</v>
      </c>
      <c r="F110" s="56">
        <f>SUM(F106:F109)</f>
        <v>1000</v>
      </c>
      <c r="G110" s="30">
        <f>SUM(G106:G109)</f>
        <v>1000</v>
      </c>
    </row>
    <row r="111" spans="1:7" ht="15">
      <c r="A111" s="6"/>
      <c r="B111" s="7"/>
      <c r="C111" s="14" t="s">
        <v>18</v>
      </c>
      <c r="D111" s="47"/>
      <c r="E111" s="48"/>
      <c r="F111" s="48"/>
      <c r="G111" s="28"/>
    </row>
    <row r="112" spans="1:7" ht="14.25">
      <c r="A112" s="8">
        <v>4351</v>
      </c>
      <c r="B112" s="9">
        <v>2111</v>
      </c>
      <c r="C112" s="10" t="s">
        <v>26</v>
      </c>
      <c r="D112" s="49">
        <v>904478</v>
      </c>
      <c r="E112" s="50">
        <v>1000000</v>
      </c>
      <c r="F112" s="50">
        <v>1000000</v>
      </c>
      <c r="G112" s="26">
        <v>1100000</v>
      </c>
    </row>
    <row r="113" spans="1:7" ht="14.25">
      <c r="A113" s="8">
        <v>4351</v>
      </c>
      <c r="B113" s="9">
        <v>2132</v>
      </c>
      <c r="C113" s="10" t="s">
        <v>61</v>
      </c>
      <c r="D113" s="49">
        <v>744280</v>
      </c>
      <c r="E113" s="50">
        <v>1000000</v>
      </c>
      <c r="F113" s="50">
        <v>1000000</v>
      </c>
      <c r="G113" s="26">
        <v>1000000</v>
      </c>
    </row>
    <row r="114" spans="1:7" ht="14.25">
      <c r="A114" s="8">
        <v>4351</v>
      </c>
      <c r="B114" s="9">
        <v>2324</v>
      </c>
      <c r="C114" s="10" t="s">
        <v>40</v>
      </c>
      <c r="D114" s="49">
        <v>0</v>
      </c>
      <c r="E114" s="50">
        <v>0</v>
      </c>
      <c r="F114" s="50">
        <v>0</v>
      </c>
      <c r="G114" s="26">
        <v>0</v>
      </c>
    </row>
    <row r="115" spans="1:7" ht="15">
      <c r="A115" s="11"/>
      <c r="B115" s="12"/>
      <c r="C115" s="13" t="s">
        <v>4</v>
      </c>
      <c r="D115" s="55">
        <f>SUM(D112:D114)</f>
        <v>1648758</v>
      </c>
      <c r="E115" s="56">
        <f>SUM(E112:E114)</f>
        <v>2000000</v>
      </c>
      <c r="F115" s="56">
        <f>SUM(F112:F114)</f>
        <v>2000000</v>
      </c>
      <c r="G115" s="30">
        <f>SUM(G112:G114)</f>
        <v>2100000</v>
      </c>
    </row>
    <row r="116" spans="1:7" ht="15">
      <c r="A116" s="6"/>
      <c r="B116" s="7"/>
      <c r="C116" s="14" t="s">
        <v>19</v>
      </c>
      <c r="D116" s="47"/>
      <c r="E116" s="48"/>
      <c r="F116" s="48"/>
      <c r="G116" s="28"/>
    </row>
    <row r="117" spans="1:7" ht="14.25">
      <c r="A117" s="8">
        <v>5311</v>
      </c>
      <c r="B117" s="9">
        <v>2212</v>
      </c>
      <c r="C117" s="10" t="s">
        <v>30</v>
      </c>
      <c r="D117" s="49">
        <v>34900</v>
      </c>
      <c r="E117" s="50">
        <v>50000</v>
      </c>
      <c r="F117" s="50">
        <v>50000</v>
      </c>
      <c r="G117" s="26">
        <v>50000</v>
      </c>
    </row>
    <row r="118" spans="1:7" ht="14.25">
      <c r="A118" s="8">
        <v>5311</v>
      </c>
      <c r="B118" s="9">
        <v>2324</v>
      </c>
      <c r="C118" s="10" t="s">
        <v>40</v>
      </c>
      <c r="D118" s="49">
        <v>5025</v>
      </c>
      <c r="E118" s="50">
        <v>0</v>
      </c>
      <c r="F118" s="50">
        <v>0</v>
      </c>
      <c r="G118" s="26">
        <v>0</v>
      </c>
    </row>
    <row r="119" spans="1:7" ht="15">
      <c r="A119" s="11"/>
      <c r="B119" s="12"/>
      <c r="C119" s="13" t="s">
        <v>4</v>
      </c>
      <c r="D119" s="55">
        <f>SUM(D117:D118)</f>
        <v>39925</v>
      </c>
      <c r="E119" s="56">
        <f>SUM(E117:E118)</f>
        <v>50000</v>
      </c>
      <c r="F119" s="56">
        <f>SUM(F117:F118)</f>
        <v>50000</v>
      </c>
      <c r="G119" s="30">
        <f>SUM(G117:G118)</f>
        <v>50000</v>
      </c>
    </row>
    <row r="120" spans="1:7" ht="15">
      <c r="A120" s="6"/>
      <c r="B120" s="7"/>
      <c r="C120" s="14" t="s">
        <v>41</v>
      </c>
      <c r="D120" s="47"/>
      <c r="E120" s="48"/>
      <c r="F120" s="48"/>
      <c r="G120" s="28"/>
    </row>
    <row r="121" spans="1:7" ht="14.25">
      <c r="A121" s="8">
        <v>5512</v>
      </c>
      <c r="B121" s="9">
        <v>2324</v>
      </c>
      <c r="C121" s="10" t="s">
        <v>40</v>
      </c>
      <c r="D121" s="49">
        <v>128800</v>
      </c>
      <c r="E121" s="50">
        <v>90000</v>
      </c>
      <c r="F121" s="50">
        <v>90000</v>
      </c>
      <c r="G121" s="26">
        <v>90000</v>
      </c>
    </row>
    <row r="122" spans="1:7" ht="15">
      <c r="A122" s="11"/>
      <c r="B122" s="12"/>
      <c r="C122" s="13" t="s">
        <v>4</v>
      </c>
      <c r="D122" s="55">
        <f>SUM(D121:D121)</f>
        <v>128800</v>
      </c>
      <c r="E122" s="56">
        <f>SUM(E121:E121)</f>
        <v>90000</v>
      </c>
      <c r="F122" s="56">
        <f>SUM(F121:F121)</f>
        <v>90000</v>
      </c>
      <c r="G122" s="30">
        <f>SUM(G121:G121)</f>
        <v>90000</v>
      </c>
    </row>
    <row r="123" spans="1:7" ht="15">
      <c r="A123" s="6"/>
      <c r="B123" s="7"/>
      <c r="C123" s="14" t="s">
        <v>20</v>
      </c>
      <c r="D123" s="47"/>
      <c r="E123" s="48"/>
      <c r="F123" s="48"/>
      <c r="G123" s="28"/>
    </row>
    <row r="124" spans="1:7" ht="14.25">
      <c r="A124" s="8">
        <v>6171</v>
      </c>
      <c r="B124" s="9">
        <v>2212</v>
      </c>
      <c r="C124" s="10" t="s">
        <v>62</v>
      </c>
      <c r="D124" s="49">
        <v>0</v>
      </c>
      <c r="E124" s="50">
        <v>10000</v>
      </c>
      <c r="F124" s="50">
        <v>10000</v>
      </c>
      <c r="G124" s="26">
        <v>10000</v>
      </c>
    </row>
    <row r="125" spans="1:7" ht="15">
      <c r="A125" s="11"/>
      <c r="B125" s="12"/>
      <c r="C125" s="13" t="s">
        <v>4</v>
      </c>
      <c r="D125" s="55">
        <f>SUM(D124:D124)</f>
        <v>0</v>
      </c>
      <c r="E125" s="56">
        <f>SUM(E124:E124)</f>
        <v>10000</v>
      </c>
      <c r="F125" s="56">
        <f>SUM(F124:F124)</f>
        <v>10000</v>
      </c>
      <c r="G125" s="30">
        <f>SUM(G124:G124)</f>
        <v>10000</v>
      </c>
    </row>
    <row r="126" spans="1:7" ht="15" hidden="1">
      <c r="A126" s="6"/>
      <c r="B126" s="7"/>
      <c r="C126" s="14" t="s">
        <v>39</v>
      </c>
      <c r="D126" s="47"/>
      <c r="E126" s="48"/>
      <c r="F126" s="48"/>
      <c r="G126" s="28"/>
    </row>
    <row r="127" spans="1:7" ht="14.25" hidden="1">
      <c r="A127" s="8">
        <v>6223</v>
      </c>
      <c r="B127" s="9">
        <v>2321</v>
      </c>
      <c r="C127" s="10" t="s">
        <v>35</v>
      </c>
      <c r="D127" s="49">
        <v>0</v>
      </c>
      <c r="E127" s="50">
        <v>0</v>
      </c>
      <c r="F127" s="50">
        <v>0</v>
      </c>
      <c r="G127" s="26">
        <v>0</v>
      </c>
    </row>
    <row r="128" spans="1:7" ht="14.25" hidden="1">
      <c r="A128" s="8">
        <v>6223</v>
      </c>
      <c r="B128" s="9">
        <v>2329</v>
      </c>
      <c r="C128" s="10" t="s">
        <v>82</v>
      </c>
      <c r="D128" s="49">
        <v>0</v>
      </c>
      <c r="E128" s="50">
        <v>0</v>
      </c>
      <c r="F128" s="50">
        <v>0</v>
      </c>
      <c r="G128" s="26">
        <v>0</v>
      </c>
    </row>
    <row r="129" spans="1:7" ht="15" hidden="1">
      <c r="A129" s="11"/>
      <c r="B129" s="12"/>
      <c r="C129" s="13" t="s">
        <v>4</v>
      </c>
      <c r="D129" s="55">
        <f>SUM(D127:D128)</f>
        <v>0</v>
      </c>
      <c r="E129" s="56">
        <f>SUM(E127:E128)</f>
        <v>0</v>
      </c>
      <c r="F129" s="56">
        <f>SUM(F127:F128)</f>
        <v>0</v>
      </c>
      <c r="G129" s="30">
        <f>SUM(G127:G128)</f>
        <v>0</v>
      </c>
    </row>
    <row r="130" spans="1:7" ht="15">
      <c r="A130" s="6"/>
      <c r="B130" s="7"/>
      <c r="C130" s="14" t="s">
        <v>23</v>
      </c>
      <c r="D130" s="59"/>
      <c r="E130" s="60"/>
      <c r="F130" s="60"/>
      <c r="G130" s="32"/>
    </row>
    <row r="131" spans="1:7" ht="14.25">
      <c r="A131" s="8">
        <v>6310</v>
      </c>
      <c r="B131" s="9">
        <v>2141</v>
      </c>
      <c r="C131" s="10" t="s">
        <v>77</v>
      </c>
      <c r="D131" s="49">
        <v>378.5</v>
      </c>
      <c r="E131" s="50">
        <v>500</v>
      </c>
      <c r="F131" s="50">
        <v>500</v>
      </c>
      <c r="G131" s="26">
        <v>500</v>
      </c>
    </row>
    <row r="132" spans="1:7" ht="15">
      <c r="A132" s="11"/>
      <c r="B132" s="12"/>
      <c r="C132" s="13" t="s">
        <v>4</v>
      </c>
      <c r="D132" s="55">
        <f>SUM(D131:D131)</f>
        <v>378.5</v>
      </c>
      <c r="E132" s="56">
        <f>SUM(E131:E131)</f>
        <v>500</v>
      </c>
      <c r="F132" s="56">
        <f>SUM(F131:F131)</f>
        <v>500</v>
      </c>
      <c r="G132" s="30">
        <f>SUM(G131:G131)</f>
        <v>500</v>
      </c>
    </row>
    <row r="133" spans="1:7" ht="15">
      <c r="A133" s="6"/>
      <c r="B133" s="7"/>
      <c r="C133" s="14" t="s">
        <v>86</v>
      </c>
      <c r="D133" s="59"/>
      <c r="E133" s="60"/>
      <c r="F133" s="60"/>
      <c r="G133" s="32"/>
    </row>
    <row r="134" spans="1:7" ht="14.25">
      <c r="A134" s="8">
        <v>6409</v>
      </c>
      <c r="B134" s="9">
        <v>2329</v>
      </c>
      <c r="C134" s="10" t="s">
        <v>108</v>
      </c>
      <c r="D134" s="49">
        <v>164945</v>
      </c>
      <c r="E134" s="50">
        <v>0</v>
      </c>
      <c r="F134" s="50">
        <v>0</v>
      </c>
      <c r="G134" s="26">
        <v>0</v>
      </c>
    </row>
    <row r="135" spans="1:7" ht="15">
      <c r="A135" s="11"/>
      <c r="B135" s="12"/>
      <c r="C135" s="13" t="s">
        <v>4</v>
      </c>
      <c r="D135" s="55">
        <f>SUM(D134:D134)</f>
        <v>164945</v>
      </c>
      <c r="E135" s="56">
        <f>SUM(E134:E134)</f>
        <v>0</v>
      </c>
      <c r="F135" s="56">
        <f>SUM(F134:F134)</f>
        <v>0</v>
      </c>
      <c r="G135" s="30">
        <f>SUM(G134:G134)</f>
        <v>0</v>
      </c>
    </row>
    <row r="136" spans="2:7" ht="15">
      <c r="B136" s="9"/>
      <c r="C136" s="16"/>
      <c r="D136" s="61"/>
      <c r="E136" s="62"/>
      <c r="F136" s="62"/>
      <c r="G136" s="33"/>
    </row>
    <row r="137" spans="2:7" ht="15">
      <c r="B137" s="17">
        <v>8115</v>
      </c>
      <c r="C137" s="16" t="s">
        <v>43</v>
      </c>
      <c r="D137" s="63">
        <v>21000000</v>
      </c>
      <c r="E137" s="62">
        <v>16000000</v>
      </c>
      <c r="F137" s="62">
        <v>21000000</v>
      </c>
      <c r="G137" s="33">
        <v>14500000</v>
      </c>
    </row>
    <row r="138" spans="2:8" ht="15">
      <c r="B138" s="17">
        <v>8123</v>
      </c>
      <c r="C138" s="16" t="s">
        <v>76</v>
      </c>
      <c r="D138" s="63">
        <v>3500000</v>
      </c>
      <c r="E138" s="62">
        <v>3500000</v>
      </c>
      <c r="F138" s="62">
        <v>3500000</v>
      </c>
      <c r="G138" s="33">
        <v>3500000</v>
      </c>
      <c r="H138" s="25" t="s">
        <v>97</v>
      </c>
    </row>
    <row r="139" spans="2:7" ht="15">
      <c r="B139" s="17"/>
      <c r="C139" s="16"/>
      <c r="D139" s="61"/>
      <c r="E139" s="62"/>
      <c r="F139" s="62"/>
      <c r="G139" s="33"/>
    </row>
    <row r="140" spans="3:7" ht="15">
      <c r="C140" s="16" t="s">
        <v>25</v>
      </c>
      <c r="D140" s="64">
        <f>D30+D33+D38+D51+D55+D58+D62+D66+D69+D72+D79+D83+D91+D96+D99+D104+D110+D115+D119+D122+D125+D129+D132+D135+D137+D86+D48+D44+D75+D41+D138</f>
        <v>77647877.65</v>
      </c>
      <c r="E140" s="65">
        <f>E30+E33+E38+E51+E55+E58+E62+E66+E69+E72+E79+E83+E91+E96+E99+E104+E110+E115+E119+E122+E125+E129+E132+E135+E137+E86+E48+E44+E75+E41+E138</f>
        <v>69193800</v>
      </c>
      <c r="F140" s="65">
        <f>F30+F33+F38+F51+F55+F58+F62+F66+F69+F72+F79+F83+F91+F96+F99+F104+F110+F115+F119+F122+F125+F129+F132+F135+F137+F86+F48+F44+F75+F41+F138</f>
        <v>81088400</v>
      </c>
      <c r="G140" s="34">
        <f>G30+G33+G38+G51+G55+G58+G62+G66+G69+G72+G79+G83+G91+G96+G99+G104+G110+G115+G119+G122+G125+G129+G132+G135+G137+G86+G48+G44+G75+G41+G138</f>
        <v>58785200</v>
      </c>
    </row>
    <row r="141" spans="4:7" ht="15">
      <c r="D141" s="66">
        <f>D140-D137-D138+216491</f>
        <v>53364368.650000006</v>
      </c>
      <c r="E141" s="67">
        <f>E140-E137-E138</f>
        <v>49693800</v>
      </c>
      <c r="F141" s="67">
        <f>F140-F137-F138</f>
        <v>56588400</v>
      </c>
      <c r="G141" s="35">
        <f>G140-G137-G138</f>
        <v>40785200</v>
      </c>
    </row>
    <row r="142" spans="5:7" ht="15">
      <c r="E142" s="68"/>
      <c r="F142" s="68"/>
      <c r="G142" s="36"/>
    </row>
    <row r="306" ht="30">
      <c r="C306" s="19" t="s">
        <v>64</v>
      </c>
    </row>
  </sheetData>
  <sheetProtection/>
  <autoFilter ref="A1:B162"/>
  <printOptions horizontalCentered="1"/>
  <pageMargins left="0.2362204724409449" right="0.2362204724409449" top="0.5905511811023623" bottom="0.3937007874015748" header="0.1968503937007874" footer="0.1968503937007874"/>
  <pageSetup horizontalDpi="600" verticalDpi="600" orientation="landscape" paperSize="9" r:id="rId1"/>
  <headerFooter alignWithMargins="0">
    <oddHeader>&amp;C&amp;"Arial,Tučné"&amp;20Rozpočet příjmů 2021 - návrh</oddHeader>
  </headerFooter>
  <rowBreaks count="1" manualBreakCount="1">
    <brk id="3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Gabriel</dc:creator>
  <cp:keywords/>
  <dc:description/>
  <cp:lastModifiedBy>tajemnice</cp:lastModifiedBy>
  <cp:lastPrinted>2020-11-25T12:45:52Z</cp:lastPrinted>
  <dcterms:created xsi:type="dcterms:W3CDTF">2009-01-27T18:18:02Z</dcterms:created>
  <dcterms:modified xsi:type="dcterms:W3CDTF">2020-11-27T11:02:49Z</dcterms:modified>
  <cp:category/>
  <cp:version/>
  <cp:contentType/>
  <cp:contentStatus/>
</cp:coreProperties>
</file>