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95" windowWidth="6975" windowHeight="1158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'List1'!$A$1:$B$166</definedName>
    <definedName name="_xlnm.Print_Titles" localSheetId="0">'List1'!$1:$1</definedName>
    <definedName name="_xlnm.Print_Area" localSheetId="0">'List1'!$A$1:$I$144</definedName>
  </definedNames>
  <calcPr fullCalcOnLoad="1"/>
</workbook>
</file>

<file path=xl/sharedStrings.xml><?xml version="1.0" encoding="utf-8"?>
<sst xmlns="http://schemas.openxmlformats.org/spreadsheetml/2006/main" count="152" uniqueCount="114">
  <si>
    <t>daň z příjmů právnických osob</t>
  </si>
  <si>
    <t>poplatek za likvidaci odpadu</t>
  </si>
  <si>
    <t>poplatek ze psů</t>
  </si>
  <si>
    <t>poplatek ze vstupného</t>
  </si>
  <si>
    <t>správní poplatky</t>
  </si>
  <si>
    <t>celkem</t>
  </si>
  <si>
    <t>1031 Pěstební činnost</t>
  </si>
  <si>
    <t>2143 Cestovní ruch</t>
  </si>
  <si>
    <t>3313 Filmová tvorba, distribuce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</si>
  <si>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</si>
  <si>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</si>
  <si>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</si>
  <si>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</si>
  <si>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</si>
  <si>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</si>
  <si>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</si>
  <si>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</si>
  <si>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</si>
  <si>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</si>
  <si>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</si>
  <si>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</si>
  <si>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</si>
  <si>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NÁVRH ROZPOČTU PŘÍJMŮ  R. 2010</t>
  </si>
  <si>
    <t>ostatní příjmy z nájmu</t>
  </si>
  <si>
    <t>3349 Zpravodaj</t>
  </si>
  <si>
    <t>6310 Úroky</t>
  </si>
  <si>
    <t>daň z přidané hodnoty</t>
  </si>
  <si>
    <t>Příjmy celkem</t>
  </si>
  <si>
    <r>
      <t>popl.z kabel.TV</t>
    </r>
    <r>
      <rPr>
        <sz val="10"/>
        <rFont val="Arial"/>
        <family val="2"/>
      </rPr>
      <t xml:space="preserve"> (popl.od lidí + reklama INFO 5 tis.)</t>
    </r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</si>
  <si>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</si>
  <si>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</si>
  <si>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</si>
  <si>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</si>
  <si>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</si>
  <si>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</si>
  <si>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</si>
  <si>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</si>
  <si>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</si>
  <si>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Skutečnost 2015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</si>
  <si>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</si>
  <si>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</si>
  <si>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</si>
  <si>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</si>
  <si>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</si>
  <si>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</si>
  <si>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6402 Finanční vypořádání minulých let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</si>
  <si>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</si>
  <si>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</si>
  <si>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3419 Ostatní tělovýchovná činnost</t>
  </si>
  <si>
    <t>Rozpočet 2016</t>
  </si>
  <si>
    <t>Skutečnost 2016</t>
  </si>
  <si>
    <t>zůstatek BÚ z předchozího roku</t>
  </si>
  <si>
    <t>Rozpočet 2017</t>
  </si>
  <si>
    <r>
      <t xml:space="preserve">neinv.dotace od krajů </t>
    </r>
    <r>
      <rPr>
        <sz val="10"/>
        <rFont val="Arial"/>
        <family val="2"/>
      </rPr>
      <t>(dotace SDH - vybavení)</t>
    </r>
  </si>
  <si>
    <t>daňové příjmy celkem</t>
  </si>
  <si>
    <r>
      <t>inv.dotace JMK</t>
    </r>
    <r>
      <rPr>
        <sz val="10"/>
        <rFont val="Arial"/>
        <family val="2"/>
      </rPr>
      <t xml:space="preserve"> (auto SDH)</t>
    </r>
  </si>
  <si>
    <r>
      <t xml:space="preserve">ost.neinv.dotace </t>
    </r>
    <r>
      <rPr>
        <sz val="10"/>
        <rFont val="Arial"/>
        <family val="2"/>
      </rPr>
      <t>(SDH - mzdy a výjezdy)</t>
    </r>
  </si>
  <si>
    <r>
      <t xml:space="preserve">příjmy z fin. vypořádání minulých let </t>
    </r>
    <r>
      <rPr>
        <sz val="10"/>
        <rFont val="Arial"/>
        <family val="2"/>
      </rPr>
      <t>(doplatek volby)</t>
    </r>
  </si>
  <si>
    <r>
      <t>příjmy z pronájmu mov.věcí</t>
    </r>
    <r>
      <rPr>
        <sz val="10"/>
        <rFont val="Arial"/>
        <family val="2"/>
      </rPr>
      <t xml:space="preserve"> (lavičky)</t>
    </r>
  </si>
  <si>
    <t>daň z příjmů právnických osob za městys</t>
  </si>
  <si>
    <t>odvody za odnětí půdy ze ZPF</t>
  </si>
  <si>
    <t>poplatek za odnětí pozemků plnění funkcí lesa</t>
  </si>
  <si>
    <t>poplatek za rekreační pobyt</t>
  </si>
  <si>
    <t>poplatek za užívání veřejného prostranství</t>
  </si>
  <si>
    <t>poplatek z ubytovací kapacity</t>
  </si>
  <si>
    <t>poplatek zza povolení k vjezdu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</si>
  <si>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</si>
  <si>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</si>
  <si>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</si>
  <si>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</si>
  <si>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</si>
  <si>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</si>
  <si>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</si>
  <si>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</si>
  <si>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</si>
  <si>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>příjmy z poskyt.služeb a výrobků</t>
    </r>
    <r>
      <rPr>
        <sz val="10"/>
        <rFont val="Arial"/>
        <family val="2"/>
      </rPr>
      <t xml:space="preserve"> (nájme člunu)</t>
    </r>
  </si>
  <si>
    <t>příjmy z nájmu DPS</t>
  </si>
  <si>
    <t>příjmy z úřoků (BÚ)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</si>
  <si>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</si>
  <si>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</si>
  <si>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t>příjmy z prodej ostatního DHM</t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</si>
  <si>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</si>
  <si>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</si>
  <si>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</si>
  <si>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</si>
  <si>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</si>
  <si>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</si>
  <si>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</si>
  <si>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</si>
  <si>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t>zrušený odvod z VHP</t>
  </si>
  <si>
    <r>
      <t xml:space="preserve">ost.neinv.dotace </t>
    </r>
    <r>
      <rPr>
        <sz val="10"/>
        <rFont val="Arial"/>
        <family val="2"/>
      </rPr>
      <t>(průtoková dotace MŠ)</t>
    </r>
  </si>
  <si>
    <t>Rozpočet 2018</t>
  </si>
  <si>
    <t>Skutečnost 2017</t>
  </si>
  <si>
    <t>zrušený odvod z loterií kromě VHP</t>
  </si>
  <si>
    <r>
      <t xml:space="preserve">neinv.dotace od obcí </t>
    </r>
    <r>
      <rPr>
        <sz val="10"/>
        <rFont val="Arial"/>
        <family val="2"/>
      </rPr>
      <t>(příspěvek na hřbitov)</t>
    </r>
  </si>
  <si>
    <t>ostatní příjmy z vl.čin. (kovy SD)</t>
  </si>
  <si>
    <r>
      <t xml:space="preserve">přijaté neinvestiční dary </t>
    </r>
    <r>
      <rPr>
        <sz val="10"/>
        <rFont val="Arial"/>
        <family val="2"/>
      </rPr>
      <t>(příspěvek autobus)</t>
    </r>
  </si>
  <si>
    <r>
      <t xml:space="preserve">ost.neinv.dotace </t>
    </r>
    <r>
      <rPr>
        <sz val="10"/>
        <rFont val="Arial"/>
        <family val="2"/>
      </rPr>
      <t>(úřad práce)</t>
    </r>
  </si>
  <si>
    <t>neinv.dotace od krajů</t>
  </si>
  <si>
    <t>inv.dotace ze SF</t>
  </si>
  <si>
    <r>
      <t>ostatní inv.dotace</t>
    </r>
    <r>
      <rPr>
        <sz val="10"/>
        <rFont val="Arial"/>
        <family val="2"/>
      </rPr>
      <t xml:space="preserve"> (auto SDH, 2018 eIDAS)</t>
    </r>
  </si>
  <si>
    <r>
      <t xml:space="preserve">příjmy z poskyt.služeb a výrobků </t>
    </r>
    <r>
      <rPr>
        <sz val="10"/>
        <rFont val="Arial"/>
        <family val="2"/>
      </rPr>
      <t>(právo stavby)</t>
    </r>
  </si>
  <si>
    <t xml:space="preserve">příjmy z pronájmu pozemků </t>
  </si>
  <si>
    <t>příjmy z pronájmu ost.nemovitostí</t>
  </si>
  <si>
    <r>
      <t>příjmy z prodeje zboží</t>
    </r>
    <r>
      <rPr>
        <sz val="10"/>
        <rFont val="Arial"/>
        <family val="2"/>
      </rPr>
      <t xml:space="preserve"> (kalendáře)</t>
    </r>
  </si>
  <si>
    <r>
      <t>přijaté nakapitálové náhrady</t>
    </r>
    <r>
      <rPr>
        <sz val="10"/>
        <rFont val="Arial"/>
        <family val="2"/>
      </rPr>
      <t xml:space="preserve"> (nové přípojky 3.025 Kč/ks)</t>
    </r>
  </si>
  <si>
    <r>
      <t xml:space="preserve">příjmy z pronájmu pozemků </t>
    </r>
    <r>
      <rPr>
        <sz val="10"/>
        <rFont val="Arial"/>
        <family val="2"/>
      </rPr>
      <t>(kurty)</t>
    </r>
  </si>
  <si>
    <t>příjmy z pronájmu bytů</t>
  </si>
  <si>
    <t>nájem nebyt. prostor</t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</si>
  <si>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pozemků</t>
    </r>
  </si>
  <si>
    <r>
      <t>ostatní příjmy</t>
    </r>
    <r>
      <rPr>
        <sz val="10"/>
        <rFont val="Arial"/>
        <family val="2"/>
      </rPr>
      <t xml:space="preserve"> (vyrovnání Koplast)</t>
    </r>
  </si>
  <si>
    <t>příjmy z pronájmu mov.věcí</t>
  </si>
  <si>
    <r>
      <t>přijaté nekap. příspěvky a náhrady</t>
    </r>
    <r>
      <rPr>
        <sz val="10"/>
        <rFont val="Arial"/>
        <family val="2"/>
      </rPr>
      <t xml:space="preserve"> (dopravní nehody)</t>
    </r>
  </si>
  <si>
    <t>ostatní nedaňové příjmy j.n.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</si>
</sst>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55"/>
      <name val="Arial"/>
      <family val="2"/>
    </font>
    <font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0" tint="-0.3499799966812134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17" xfId="0" applyNumberFormat="1" applyFont="1" applyBorder="1" applyAlignment="1">
      <alignment horizontal="right" vertical="center"/>
    </xf>
    <xf numFmtId="4" fontId="55" fillId="0" borderId="17" xfId="0" applyNumberFormat="1" applyFont="1" applyBorder="1" applyAlignment="1">
      <alignment horizontal="right" vertical="center"/>
    </xf>
    <xf numFmtId="3" fontId="55" fillId="0" borderId="17" xfId="0" applyNumberFormat="1" applyFont="1" applyFill="1" applyBorder="1" applyAlignment="1">
      <alignment horizontal="right" vertical="center"/>
    </xf>
    <xf numFmtId="3" fontId="56" fillId="0" borderId="17" xfId="0" applyNumberFormat="1" applyFont="1" applyFill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1" fillId="0" borderId="20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57" fillId="0" borderId="20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3" fontId="56" fillId="0" borderId="15" xfId="0" applyNumberFormat="1" applyFont="1" applyFill="1" applyBorder="1" applyAlignment="1">
      <alignment horizontal="right" vertical="center"/>
    </xf>
    <xf numFmtId="3" fontId="58" fillId="0" borderId="15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3" fontId="11" fillId="0" borderId="15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59" fillId="0" borderId="15" xfId="0" applyNumberFormat="1" applyFont="1" applyFill="1" applyBorder="1" applyAlignment="1">
      <alignment horizontal="right" vertical="center"/>
    </xf>
    <xf numFmtId="3" fontId="58" fillId="0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59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left" wrapText="1"/>
    </xf>
    <xf numFmtId="3" fontId="10" fillId="0" borderId="19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4" fontId="6" fillId="0" borderId="12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4" fontId="55" fillId="0" borderId="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55" fillId="0" borderId="23" xfId="0" applyNumberFormat="1" applyFont="1" applyFill="1" applyBorder="1" applyAlignment="1">
      <alignment horizontal="right" vertical="center"/>
    </xf>
    <xf numFmtId="3" fontId="56" fillId="0" borderId="23" xfId="0" applyNumberFormat="1" applyFont="1" applyFill="1" applyBorder="1" applyAlignment="1">
      <alignment horizontal="right" vertical="center"/>
    </xf>
    <xf numFmtId="3" fontId="57" fillId="0" borderId="24" xfId="0" applyNumberFormat="1" applyFont="1" applyFill="1" applyBorder="1" applyAlignment="1">
      <alignment horizontal="right" vertical="center"/>
    </xf>
    <xf numFmtId="3" fontId="56" fillId="0" borderId="22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3" fontId="58" fillId="0" borderId="22" xfId="0" applyNumberFormat="1" applyFont="1" applyFill="1" applyBorder="1" applyAlignment="1">
      <alignment horizontal="right" vertical="center"/>
    </xf>
    <xf numFmtId="3" fontId="59" fillId="0" borderId="22" xfId="0" applyNumberFormat="1" applyFont="1" applyFill="1" applyBorder="1" applyAlignment="1">
      <alignment horizontal="right" vertical="center"/>
    </xf>
    <xf numFmtId="3" fontId="58" fillId="0" borderId="23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/>
    </xf>
    <xf numFmtId="3" fontId="7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7.00390625" defaultRowHeight="12.75"/>
  <cols>
    <col min="1" max="1" width="5.7109375" style="54" customWidth="1"/>
    <col min="2" max="2" width="5.7109375" style="61" customWidth="1"/>
    <col min="3" max="3" width="50.7109375" style="63" customWidth="1"/>
    <col min="4" max="4" width="14.7109375" style="68" hidden="1" customWidth="1"/>
    <col min="5" max="5" width="14.7109375" style="65" hidden="1" customWidth="1"/>
    <col min="6" max="6" width="14.7109375" style="66" hidden="1" customWidth="1"/>
    <col min="7" max="7" width="14.7109375" style="65" customWidth="1"/>
    <col min="8" max="9" width="14.7109375" style="67" customWidth="1"/>
    <col min="10" max="10" width="10.140625" style="0" bestFit="1" customWidth="1"/>
    <col min="11" max="11" width="11.57421875" style="0" customWidth="1"/>
    <col min="12" max="12" width="9.140625" style="0" bestFit="1" customWidth="1"/>
  </cols>
  <sheetData>
    <row r="1" spans="1:10" s="13" customFormat="1" ht="14.25">
      <c r="A1" s="14" t="s">
        <v>35</v>
      </c>
      <c r="B1" s="15" t="s">
        <v>36</v>
      </c>
      <c r="C1" s="16" t="s">
        <v>37</v>
      </c>
      <c r="D1" s="9" t="s">
        <v>38</v>
      </c>
      <c r="E1" s="10" t="s">
        <v>50</v>
      </c>
      <c r="F1" s="11" t="s">
        <v>49</v>
      </c>
      <c r="G1" s="81" t="s">
        <v>92</v>
      </c>
      <c r="H1" s="89" t="s">
        <v>52</v>
      </c>
      <c r="I1" s="11" t="s">
        <v>91</v>
      </c>
      <c r="J1" s="12"/>
    </row>
    <row r="2" spans="1:10" ht="14.25">
      <c r="A2" s="17"/>
      <c r="B2" s="18">
        <v>1111</v>
      </c>
      <c r="C2" s="79" t="s">
        <v>85</v>
      </c>
      <c r="D2" s="19">
        <v>6120655</v>
      </c>
      <c r="E2" s="20">
        <v>6704064.33</v>
      </c>
      <c r="F2" s="21">
        <v>5900000</v>
      </c>
      <c r="G2" s="82">
        <v>8040024.4</v>
      </c>
      <c r="H2" s="90">
        <v>6000000</v>
      </c>
      <c r="I2" s="21">
        <v>7500000</v>
      </c>
      <c r="J2" s="6"/>
    </row>
    <row r="3" spans="1:10" ht="14.25">
      <c r="A3" s="22"/>
      <c r="B3" s="23">
        <v>1112</v>
      </c>
      <c r="C3" s="80" t="s">
        <v>86</v>
      </c>
      <c r="D3" s="25">
        <v>486595</v>
      </c>
      <c r="E3" s="26">
        <v>377258.14</v>
      </c>
      <c r="F3" s="27">
        <v>200000</v>
      </c>
      <c r="G3" s="83">
        <v>212274.22</v>
      </c>
      <c r="H3" s="91">
        <v>100000</v>
      </c>
      <c r="I3" s="27">
        <v>100000</v>
      </c>
      <c r="J3" s="6"/>
    </row>
    <row r="4" spans="1:10" ht="14.25">
      <c r="A4" s="22"/>
      <c r="B4" s="23">
        <v>1113</v>
      </c>
      <c r="C4" s="80" t="s">
        <v>87</v>
      </c>
      <c r="D4" s="25">
        <v>731476</v>
      </c>
      <c r="E4" s="26">
        <v>740771.89</v>
      </c>
      <c r="F4" s="27">
        <v>600000</v>
      </c>
      <c r="G4" s="83">
        <v>733438.47</v>
      </c>
      <c r="H4" s="91">
        <v>600000</v>
      </c>
      <c r="I4" s="27">
        <v>600000</v>
      </c>
      <c r="J4" s="6"/>
    </row>
    <row r="5" spans="1:10" ht="14.25">
      <c r="A5" s="22"/>
      <c r="B5" s="23">
        <v>1121</v>
      </c>
      <c r="C5" s="24" t="s">
        <v>0</v>
      </c>
      <c r="D5" s="25">
        <v>6790102</v>
      </c>
      <c r="E5" s="26">
        <v>7654638.05</v>
      </c>
      <c r="F5" s="27">
        <v>6300000</v>
      </c>
      <c r="G5" s="83">
        <v>7809569.34</v>
      </c>
      <c r="H5" s="91">
        <v>6500000</v>
      </c>
      <c r="I5" s="27">
        <v>7000000</v>
      </c>
      <c r="J5" s="6"/>
    </row>
    <row r="6" spans="1:10" ht="14.25">
      <c r="A6" s="22"/>
      <c r="B6" s="23">
        <v>1122</v>
      </c>
      <c r="C6" s="24" t="s">
        <v>59</v>
      </c>
      <c r="D6" s="25">
        <v>1384720</v>
      </c>
      <c r="E6" s="26">
        <v>1089650</v>
      </c>
      <c r="F6" s="27">
        <v>1090000</v>
      </c>
      <c r="G6" s="83">
        <v>1068180</v>
      </c>
      <c r="H6" s="91">
        <v>1070000</v>
      </c>
      <c r="I6" s="27">
        <v>1096500</v>
      </c>
      <c r="J6" s="6"/>
    </row>
    <row r="7" spans="1:10" ht="14.25">
      <c r="A7" s="22"/>
      <c r="B7" s="23">
        <v>1211</v>
      </c>
      <c r="C7" s="24" t="s">
        <v>26</v>
      </c>
      <c r="D7" s="25">
        <v>12923109</v>
      </c>
      <c r="E7" s="26">
        <v>14031088.95</v>
      </c>
      <c r="F7" s="27">
        <v>12250000</v>
      </c>
      <c r="G7" s="83">
        <v>15835709.38</v>
      </c>
      <c r="H7" s="91">
        <v>14000000</v>
      </c>
      <c r="I7" s="27">
        <v>16000000</v>
      </c>
      <c r="J7" s="6"/>
    </row>
    <row r="8" spans="1:10" ht="14.25">
      <c r="A8" s="22"/>
      <c r="B8" s="23">
        <v>1334</v>
      </c>
      <c r="C8" s="24" t="s">
        <v>60</v>
      </c>
      <c r="D8" s="28">
        <v>769</v>
      </c>
      <c r="E8" s="29">
        <v>4517</v>
      </c>
      <c r="F8" s="30">
        <v>1000</v>
      </c>
      <c r="G8" s="84">
        <v>3680</v>
      </c>
      <c r="H8" s="92">
        <v>1000</v>
      </c>
      <c r="I8" s="30">
        <v>1000</v>
      </c>
      <c r="J8" s="6"/>
    </row>
    <row r="9" spans="1:10" ht="14.25">
      <c r="A9" s="22"/>
      <c r="B9" s="23">
        <v>1335</v>
      </c>
      <c r="C9" s="24" t="s">
        <v>61</v>
      </c>
      <c r="D9" s="28">
        <v>0</v>
      </c>
      <c r="E9" s="29">
        <v>1011</v>
      </c>
      <c r="F9" s="30">
        <v>1000</v>
      </c>
      <c r="G9" s="84">
        <v>132</v>
      </c>
      <c r="H9" s="92">
        <v>1000</v>
      </c>
      <c r="I9" s="30">
        <v>1000</v>
      </c>
      <c r="J9" s="6"/>
    </row>
    <row r="10" spans="1:10" ht="14.25">
      <c r="A10" s="22"/>
      <c r="B10" s="23">
        <v>1340</v>
      </c>
      <c r="C10" s="24" t="s">
        <v>1</v>
      </c>
      <c r="D10" s="25">
        <v>1735505</v>
      </c>
      <c r="E10" s="26">
        <v>1720825</v>
      </c>
      <c r="F10" s="27">
        <v>1700000</v>
      </c>
      <c r="G10" s="83">
        <v>1738300</v>
      </c>
      <c r="H10" s="91">
        <v>1700000</v>
      </c>
      <c r="I10" s="27">
        <v>1700000</v>
      </c>
      <c r="J10" s="6"/>
    </row>
    <row r="11" spans="1:10" ht="14.25">
      <c r="A11" s="22"/>
      <c r="B11" s="23">
        <v>1341</v>
      </c>
      <c r="C11" s="24" t="s">
        <v>2</v>
      </c>
      <c r="D11" s="25">
        <v>92297</v>
      </c>
      <c r="E11" s="26">
        <v>95965</v>
      </c>
      <c r="F11" s="27">
        <v>90000</v>
      </c>
      <c r="G11" s="83">
        <v>96030</v>
      </c>
      <c r="H11" s="91">
        <v>90000</v>
      </c>
      <c r="I11" s="27">
        <v>95000</v>
      </c>
      <c r="J11" s="6"/>
    </row>
    <row r="12" spans="1:10" ht="14.25">
      <c r="A12" s="22"/>
      <c r="B12" s="23">
        <v>1342</v>
      </c>
      <c r="C12" s="24" t="s">
        <v>62</v>
      </c>
      <c r="D12" s="25">
        <v>223038</v>
      </c>
      <c r="E12" s="26">
        <v>252550</v>
      </c>
      <c r="F12" s="27">
        <v>170000</v>
      </c>
      <c r="G12" s="83">
        <v>293596</v>
      </c>
      <c r="H12" s="91">
        <v>200000</v>
      </c>
      <c r="I12" s="27">
        <v>250000</v>
      </c>
      <c r="J12" s="6"/>
    </row>
    <row r="13" spans="1:10" ht="14.25">
      <c r="A13" s="22"/>
      <c r="B13" s="23">
        <v>1343</v>
      </c>
      <c r="C13" s="24" t="s">
        <v>63</v>
      </c>
      <c r="D13" s="25">
        <v>95312</v>
      </c>
      <c r="E13" s="26">
        <v>110893</v>
      </c>
      <c r="F13" s="27">
        <v>85000</v>
      </c>
      <c r="G13" s="83">
        <v>50171</v>
      </c>
      <c r="H13" s="91">
        <v>100000</v>
      </c>
      <c r="I13" s="27">
        <v>50000</v>
      </c>
      <c r="J13" s="6"/>
    </row>
    <row r="14" spans="1:10" ht="14.25">
      <c r="A14" s="22"/>
      <c r="B14" s="23">
        <v>1344</v>
      </c>
      <c r="C14" s="24" t="s">
        <v>3</v>
      </c>
      <c r="D14" s="25">
        <v>17596</v>
      </c>
      <c r="E14" s="26">
        <v>0</v>
      </c>
      <c r="F14" s="27">
        <v>10000</v>
      </c>
      <c r="G14" s="83">
        <v>7020</v>
      </c>
      <c r="H14" s="91">
        <v>10000</v>
      </c>
      <c r="I14" s="27">
        <v>10000</v>
      </c>
      <c r="J14" s="6"/>
    </row>
    <row r="15" spans="1:10" ht="14.25">
      <c r="A15" s="22"/>
      <c r="B15" s="23">
        <v>1345</v>
      </c>
      <c r="C15" s="24" t="s">
        <v>64</v>
      </c>
      <c r="D15" s="25">
        <v>79369</v>
      </c>
      <c r="E15" s="26">
        <v>65182</v>
      </c>
      <c r="F15" s="27">
        <v>50000</v>
      </c>
      <c r="G15" s="83">
        <v>88018</v>
      </c>
      <c r="H15" s="91">
        <v>50000</v>
      </c>
      <c r="I15" s="27">
        <v>60000</v>
      </c>
      <c r="J15" s="6"/>
    </row>
    <row r="16" spans="1:10" ht="14.25">
      <c r="A16" s="22"/>
      <c r="B16" s="23">
        <v>1346</v>
      </c>
      <c r="C16" s="24" t="s">
        <v>65</v>
      </c>
      <c r="D16" s="25">
        <v>0</v>
      </c>
      <c r="E16" s="26">
        <v>0</v>
      </c>
      <c r="F16" s="27">
        <v>1000</v>
      </c>
      <c r="G16" s="83">
        <v>0</v>
      </c>
      <c r="H16" s="91">
        <v>1000</v>
      </c>
      <c r="I16" s="27">
        <v>1000</v>
      </c>
      <c r="J16" s="7"/>
    </row>
    <row r="17" spans="1:10" ht="14.25">
      <c r="A17" s="22"/>
      <c r="B17" s="23">
        <v>1361</v>
      </c>
      <c r="C17" s="24" t="s">
        <v>4</v>
      </c>
      <c r="D17" s="25">
        <v>1081330</v>
      </c>
      <c r="E17" s="26">
        <v>1155850</v>
      </c>
      <c r="F17" s="27">
        <v>800000</v>
      </c>
      <c r="G17" s="83">
        <v>876630</v>
      </c>
      <c r="H17" s="91">
        <v>900000</v>
      </c>
      <c r="I17" s="27">
        <v>800000</v>
      </c>
      <c r="J17" s="6"/>
    </row>
    <row r="18" spans="1:10" ht="14.25">
      <c r="A18" s="22"/>
      <c r="B18" s="23">
        <v>1381</v>
      </c>
      <c r="C18" s="80" t="s">
        <v>88</v>
      </c>
      <c r="D18" s="25">
        <v>116765</v>
      </c>
      <c r="E18" s="26">
        <v>145582.52</v>
      </c>
      <c r="F18" s="27">
        <v>100000</v>
      </c>
      <c r="G18" s="83">
        <v>406466.44</v>
      </c>
      <c r="H18" s="91">
        <v>100000</v>
      </c>
      <c r="I18" s="27">
        <v>400000</v>
      </c>
      <c r="J18" s="6"/>
    </row>
    <row r="19" spans="1:10" ht="14.25">
      <c r="A19" s="22"/>
      <c r="B19" s="23">
        <v>1382</v>
      </c>
      <c r="C19" s="80" t="s">
        <v>93</v>
      </c>
      <c r="D19" s="25">
        <v>0</v>
      </c>
      <c r="E19" s="26">
        <v>0</v>
      </c>
      <c r="F19" s="27"/>
      <c r="G19" s="83">
        <v>48926.91</v>
      </c>
      <c r="H19" s="91">
        <v>0</v>
      </c>
      <c r="I19" s="27">
        <v>0</v>
      </c>
      <c r="J19" s="6"/>
    </row>
    <row r="20" spans="1:10" ht="14.25">
      <c r="A20" s="22"/>
      <c r="B20" s="23">
        <v>1383</v>
      </c>
      <c r="C20" s="24" t="s">
        <v>89</v>
      </c>
      <c r="D20" s="25">
        <v>395582</v>
      </c>
      <c r="E20" s="26">
        <v>460728.72</v>
      </c>
      <c r="F20" s="27">
        <v>350000</v>
      </c>
      <c r="G20" s="83">
        <v>107028.97</v>
      </c>
      <c r="H20" s="91">
        <v>0</v>
      </c>
      <c r="I20" s="27">
        <v>0</v>
      </c>
      <c r="J20" s="6"/>
    </row>
    <row r="21" spans="1:12" ht="14.25">
      <c r="A21" s="22"/>
      <c r="B21" s="23">
        <v>1511</v>
      </c>
      <c r="C21" s="24" t="s">
        <v>66</v>
      </c>
      <c r="D21" s="25">
        <v>1068394</v>
      </c>
      <c r="E21" s="26">
        <v>1114825.21</v>
      </c>
      <c r="F21" s="27">
        <v>1000000</v>
      </c>
      <c r="G21" s="83">
        <v>1131066.65</v>
      </c>
      <c r="H21" s="91">
        <v>1000000</v>
      </c>
      <c r="I21" s="27">
        <v>1000000</v>
      </c>
      <c r="J21" s="6"/>
      <c r="K21" s="3"/>
      <c r="L21" s="3"/>
    </row>
    <row r="22" spans="1:12" ht="14.25">
      <c r="A22" s="22"/>
      <c r="B22" s="31"/>
      <c r="C22" s="32" t="s">
        <v>54</v>
      </c>
      <c r="D22" s="33">
        <f aca="true" t="shared" si="0" ref="D22:I22">SUM(D2:D21)</f>
        <v>33342614</v>
      </c>
      <c r="E22" s="34">
        <f t="shared" si="0"/>
        <v>35725400.81</v>
      </c>
      <c r="F22" s="35">
        <f t="shared" si="0"/>
        <v>30698000</v>
      </c>
      <c r="G22" s="85">
        <f t="shared" si="0"/>
        <v>38546261.779999994</v>
      </c>
      <c r="H22" s="93">
        <f t="shared" si="0"/>
        <v>32423000</v>
      </c>
      <c r="I22" s="35">
        <f t="shared" si="0"/>
        <v>36664500</v>
      </c>
      <c r="J22" s="6"/>
      <c r="K22" s="3"/>
      <c r="L22" s="3"/>
    </row>
    <row r="23" spans="1:12" ht="14.25">
      <c r="A23" s="22"/>
      <c r="B23" s="23">
        <v>4111</v>
      </c>
      <c r="C23" s="24" t="s">
        <v>67</v>
      </c>
      <c r="D23" s="25">
        <v>0</v>
      </c>
      <c r="E23" s="26">
        <v>54000</v>
      </c>
      <c r="F23" s="27"/>
      <c r="G23" s="83">
        <v>48182</v>
      </c>
      <c r="H23" s="91"/>
      <c r="I23" s="27">
        <v>52500</v>
      </c>
      <c r="J23" s="6"/>
      <c r="K23" s="3"/>
      <c r="L23" s="3"/>
    </row>
    <row r="24" spans="1:10" ht="14.25">
      <c r="A24" s="22"/>
      <c r="B24" s="23">
        <v>4112</v>
      </c>
      <c r="C24" s="24" t="s">
        <v>68</v>
      </c>
      <c r="D24" s="25">
        <v>2495800</v>
      </c>
      <c r="E24" s="26">
        <v>2523500</v>
      </c>
      <c r="F24" s="27">
        <v>2523500</v>
      </c>
      <c r="G24" s="83">
        <v>2670300</v>
      </c>
      <c r="H24" s="91">
        <v>2670300</v>
      </c>
      <c r="I24" s="27">
        <v>2826000</v>
      </c>
      <c r="J24" s="6"/>
    </row>
    <row r="25" spans="1:10" ht="14.25">
      <c r="A25" s="22"/>
      <c r="B25" s="23">
        <v>4116</v>
      </c>
      <c r="C25" s="24" t="s">
        <v>97</v>
      </c>
      <c r="D25" s="37">
        <v>1889811</v>
      </c>
      <c r="E25" s="26">
        <f>90675.53+423941.47</f>
        <v>514617</v>
      </c>
      <c r="F25" s="27">
        <v>224000</v>
      </c>
      <c r="G25" s="83">
        <v>156963</v>
      </c>
      <c r="H25" s="91">
        <v>168000</v>
      </c>
      <c r="I25" s="27">
        <v>0</v>
      </c>
      <c r="J25" s="8"/>
    </row>
    <row r="26" spans="1:10" ht="14.25">
      <c r="A26" s="22"/>
      <c r="B26" s="23">
        <v>4116</v>
      </c>
      <c r="C26" s="24" t="s">
        <v>56</v>
      </c>
      <c r="D26" s="25">
        <v>0</v>
      </c>
      <c r="E26" s="26">
        <v>180414</v>
      </c>
      <c r="F26" s="27"/>
      <c r="G26" s="83">
        <v>238074</v>
      </c>
      <c r="H26" s="91">
        <v>0</v>
      </c>
      <c r="I26" s="27">
        <v>0</v>
      </c>
      <c r="J26" s="8"/>
    </row>
    <row r="27" spans="1:10" ht="14.25">
      <c r="A27" s="22"/>
      <c r="B27" s="23">
        <v>4116</v>
      </c>
      <c r="C27" s="24" t="s">
        <v>82</v>
      </c>
      <c r="D27" s="25">
        <v>0</v>
      </c>
      <c r="E27" s="26">
        <v>14000</v>
      </c>
      <c r="F27" s="27"/>
      <c r="G27" s="83">
        <f>590916.6+393944.4</f>
        <v>984861</v>
      </c>
      <c r="H27" s="91">
        <v>591000</v>
      </c>
      <c r="I27" s="27">
        <v>0</v>
      </c>
      <c r="J27" s="8"/>
    </row>
    <row r="28" spans="1:10" ht="14.25">
      <c r="A28" s="22"/>
      <c r="B28" s="23">
        <v>4116</v>
      </c>
      <c r="C28" s="24" t="s">
        <v>90</v>
      </c>
      <c r="D28" s="25">
        <v>0</v>
      </c>
      <c r="E28" s="26">
        <v>14000</v>
      </c>
      <c r="F28" s="27"/>
      <c r="G28" s="83">
        <f>251964+167976</f>
        <v>419940</v>
      </c>
      <c r="H28" s="91">
        <v>252000</v>
      </c>
      <c r="I28" s="27">
        <v>0</v>
      </c>
      <c r="J28" s="8"/>
    </row>
    <row r="29" spans="1:10" ht="14.25">
      <c r="A29" s="22"/>
      <c r="B29" s="23">
        <v>4121</v>
      </c>
      <c r="C29" s="24" t="s">
        <v>94</v>
      </c>
      <c r="D29" s="25">
        <v>0</v>
      </c>
      <c r="E29" s="26">
        <v>0</v>
      </c>
      <c r="F29" s="27"/>
      <c r="G29" s="83">
        <v>147486</v>
      </c>
      <c r="H29" s="91">
        <v>0</v>
      </c>
      <c r="I29" s="27">
        <v>0</v>
      </c>
      <c r="J29" s="8"/>
    </row>
    <row r="30" spans="1:10" ht="14.25">
      <c r="A30" s="22"/>
      <c r="B30" s="23">
        <v>4122</v>
      </c>
      <c r="C30" s="24" t="s">
        <v>47</v>
      </c>
      <c r="D30" s="25">
        <v>1050912</v>
      </c>
      <c r="E30" s="26">
        <f>67758+273700</f>
        <v>341458</v>
      </c>
      <c r="F30" s="27">
        <v>67800</v>
      </c>
      <c r="G30" s="83">
        <v>558400</v>
      </c>
      <c r="H30" s="91">
        <v>0</v>
      </c>
      <c r="I30" s="27">
        <v>0</v>
      </c>
      <c r="J30" s="8"/>
    </row>
    <row r="31" spans="1:10" ht="14.25" hidden="1">
      <c r="A31" s="22"/>
      <c r="B31" s="23">
        <v>4122</v>
      </c>
      <c r="C31" s="24" t="s">
        <v>53</v>
      </c>
      <c r="D31" s="25">
        <v>0</v>
      </c>
      <c r="E31" s="26">
        <v>30000</v>
      </c>
      <c r="F31" s="27"/>
      <c r="G31" s="83">
        <v>0</v>
      </c>
      <c r="H31" s="91">
        <v>0</v>
      </c>
      <c r="I31" s="27">
        <v>0</v>
      </c>
      <c r="J31" s="8"/>
    </row>
    <row r="32" spans="1:10" ht="14.25">
      <c r="A32" s="22"/>
      <c r="B32" s="23">
        <v>4122</v>
      </c>
      <c r="C32" s="24" t="s">
        <v>98</v>
      </c>
      <c r="D32" s="25">
        <v>0</v>
      </c>
      <c r="E32" s="26">
        <v>3500000</v>
      </c>
      <c r="F32" s="27"/>
      <c r="G32" s="83">
        <v>500000</v>
      </c>
      <c r="H32" s="91">
        <v>0</v>
      </c>
      <c r="I32" s="27">
        <v>0</v>
      </c>
      <c r="J32" s="8"/>
    </row>
    <row r="33" spans="1:10" ht="14.25" hidden="1">
      <c r="A33" s="22"/>
      <c r="B33" s="23">
        <v>4213</v>
      </c>
      <c r="C33" s="24" t="s">
        <v>99</v>
      </c>
      <c r="D33" s="25">
        <v>912586</v>
      </c>
      <c r="E33" s="26">
        <v>109114.65</v>
      </c>
      <c r="F33" s="27"/>
      <c r="G33" s="83">
        <v>0</v>
      </c>
      <c r="H33" s="91">
        <v>0</v>
      </c>
      <c r="I33" s="27">
        <v>0</v>
      </c>
      <c r="J33" s="8"/>
    </row>
    <row r="34" spans="1:10" ht="14.25">
      <c r="A34" s="22"/>
      <c r="B34" s="23">
        <v>4216</v>
      </c>
      <c r="C34" s="24" t="s">
        <v>100</v>
      </c>
      <c r="D34" s="25">
        <v>11165884</v>
      </c>
      <c r="E34" s="26">
        <v>1854949.05</v>
      </c>
      <c r="F34" s="27"/>
      <c r="G34" s="83">
        <v>450000</v>
      </c>
      <c r="H34" s="91">
        <v>450000</v>
      </c>
      <c r="I34" s="27">
        <v>0</v>
      </c>
      <c r="J34" s="101"/>
    </row>
    <row r="35" spans="1:10" ht="14.25" hidden="1">
      <c r="A35" s="22"/>
      <c r="B35" s="23">
        <v>4222</v>
      </c>
      <c r="C35" s="24" t="s">
        <v>55</v>
      </c>
      <c r="D35" s="25">
        <v>0</v>
      </c>
      <c r="E35" s="26">
        <v>300000</v>
      </c>
      <c r="F35" s="27"/>
      <c r="G35" s="83">
        <v>0</v>
      </c>
      <c r="H35" s="91">
        <v>0</v>
      </c>
      <c r="I35" s="27">
        <v>0</v>
      </c>
      <c r="J35" s="8"/>
    </row>
    <row r="36" spans="1:10" ht="15">
      <c r="A36" s="38"/>
      <c r="B36" s="39"/>
      <c r="C36" s="40" t="s">
        <v>5</v>
      </c>
      <c r="D36" s="41">
        <f aca="true" t="shared" si="1" ref="D36:I36">SUM(D2:D35)-D22</f>
        <v>50857607</v>
      </c>
      <c r="E36" s="42">
        <f t="shared" si="1"/>
        <v>45161453.510000005</v>
      </c>
      <c r="F36" s="43">
        <f t="shared" si="1"/>
        <v>33513300</v>
      </c>
      <c r="G36" s="86">
        <f t="shared" si="1"/>
        <v>44720467.779999994</v>
      </c>
      <c r="H36" s="95">
        <f t="shared" si="1"/>
        <v>36554300</v>
      </c>
      <c r="I36" s="44">
        <f t="shared" si="1"/>
        <v>39543000</v>
      </c>
      <c r="J36" s="5"/>
    </row>
    <row r="37" spans="1:9" ht="15">
      <c r="A37" s="17"/>
      <c r="B37" s="18"/>
      <c r="C37" s="45" t="s">
        <v>6</v>
      </c>
      <c r="D37" s="19"/>
      <c r="E37" s="20"/>
      <c r="F37" s="21"/>
      <c r="G37" s="82"/>
      <c r="H37" s="96"/>
      <c r="I37" s="46"/>
    </row>
    <row r="38" spans="1:10" ht="14.25">
      <c r="A38" s="22">
        <v>1031</v>
      </c>
      <c r="B38" s="23">
        <v>2111</v>
      </c>
      <c r="C38" s="24" t="s">
        <v>69</v>
      </c>
      <c r="D38" s="25">
        <v>643024</v>
      </c>
      <c r="E38" s="26">
        <v>637265.82</v>
      </c>
      <c r="F38" s="27">
        <v>500000</v>
      </c>
      <c r="G38" s="83">
        <v>412266.28</v>
      </c>
      <c r="H38" s="91">
        <v>550000</v>
      </c>
      <c r="I38" s="27">
        <v>400000</v>
      </c>
      <c r="J38" s="4"/>
    </row>
    <row r="39" spans="1:10" ht="15">
      <c r="A39" s="38"/>
      <c r="B39" s="39"/>
      <c r="C39" s="40" t="s">
        <v>5</v>
      </c>
      <c r="D39" s="41">
        <f aca="true" t="shared" si="2" ref="D39:I39">SUM(D38)</f>
        <v>643024</v>
      </c>
      <c r="E39" s="42">
        <f t="shared" si="2"/>
        <v>637265.82</v>
      </c>
      <c r="F39" s="43">
        <f t="shared" si="2"/>
        <v>500000</v>
      </c>
      <c r="G39" s="86">
        <f t="shared" si="2"/>
        <v>412266.28</v>
      </c>
      <c r="H39" s="95">
        <f t="shared" si="2"/>
        <v>550000</v>
      </c>
      <c r="I39" s="44">
        <f t="shared" si="2"/>
        <v>400000</v>
      </c>
      <c r="J39" s="5"/>
    </row>
    <row r="40" spans="1:10" ht="15.75">
      <c r="A40" s="17"/>
      <c r="B40" s="18"/>
      <c r="C40" s="45" t="s">
        <v>7</v>
      </c>
      <c r="D40" s="19"/>
      <c r="E40" s="20"/>
      <c r="F40" s="21"/>
      <c r="G40" s="82"/>
      <c r="H40" s="96"/>
      <c r="I40" s="46"/>
      <c r="J40" s="1"/>
    </row>
    <row r="41" spans="1:10" ht="15" customHeight="1">
      <c r="A41" s="22">
        <v>2143</v>
      </c>
      <c r="B41" s="23">
        <v>2119</v>
      </c>
      <c r="C41" s="24" t="s">
        <v>101</v>
      </c>
      <c r="D41" s="25"/>
      <c r="E41" s="26">
        <v>10000</v>
      </c>
      <c r="F41" s="27"/>
      <c r="G41" s="83">
        <v>10070</v>
      </c>
      <c r="H41" s="91">
        <v>10100</v>
      </c>
      <c r="I41" s="27">
        <v>10400</v>
      </c>
      <c r="J41" s="3"/>
    </row>
    <row r="42" spans="1:10" ht="15" customHeight="1">
      <c r="A42" s="22">
        <v>2143</v>
      </c>
      <c r="B42" s="23">
        <v>2131</v>
      </c>
      <c r="C42" s="24" t="s">
        <v>102</v>
      </c>
      <c r="D42" s="25">
        <v>605049</v>
      </c>
      <c r="E42" s="26">
        <v>593480</v>
      </c>
      <c r="F42" s="27">
        <v>600000</v>
      </c>
      <c r="G42" s="83">
        <v>531869</v>
      </c>
      <c r="H42" s="91">
        <v>580000</v>
      </c>
      <c r="I42" s="27">
        <v>560000</v>
      </c>
      <c r="J42" s="3"/>
    </row>
    <row r="43" spans="1:10" ht="15" customHeight="1">
      <c r="A43" s="22">
        <v>2143</v>
      </c>
      <c r="B43" s="23">
        <v>2132</v>
      </c>
      <c r="C43" s="24" t="s">
        <v>103</v>
      </c>
      <c r="D43" s="25">
        <v>1511503</v>
      </c>
      <c r="E43" s="26">
        <v>1761537</v>
      </c>
      <c r="F43" s="27">
        <f>1750000+12000</f>
        <v>1762000</v>
      </c>
      <c r="G43" s="83">
        <v>1961618</v>
      </c>
      <c r="H43" s="91">
        <v>1312000</v>
      </c>
      <c r="I43" s="27">
        <v>1862000</v>
      </c>
      <c r="J43" s="3"/>
    </row>
    <row r="44" spans="1:10" ht="15" customHeight="1" hidden="1">
      <c r="A44" s="22">
        <v>2143</v>
      </c>
      <c r="B44" s="23">
        <v>2322</v>
      </c>
      <c r="C44" s="24" t="s">
        <v>42</v>
      </c>
      <c r="D44" s="25"/>
      <c r="E44" s="26">
        <v>31685</v>
      </c>
      <c r="F44" s="27"/>
      <c r="G44" s="83">
        <v>0</v>
      </c>
      <c r="H44" s="91">
        <v>0</v>
      </c>
      <c r="I44" s="27">
        <v>0</v>
      </c>
      <c r="J44" s="3"/>
    </row>
    <row r="45" spans="1:10" ht="15" customHeight="1">
      <c r="A45" s="22">
        <v>2143</v>
      </c>
      <c r="B45" s="23">
        <v>2324</v>
      </c>
      <c r="C45" s="24" t="s">
        <v>44</v>
      </c>
      <c r="D45" s="25"/>
      <c r="E45" s="26"/>
      <c r="F45" s="27"/>
      <c r="G45" s="83">
        <v>47708.64</v>
      </c>
      <c r="H45" s="91">
        <v>0</v>
      </c>
      <c r="I45" s="27">
        <v>0</v>
      </c>
      <c r="J45" s="3"/>
    </row>
    <row r="46" spans="1:10" ht="15">
      <c r="A46" s="38"/>
      <c r="B46" s="39"/>
      <c r="C46" s="40" t="s">
        <v>5</v>
      </c>
      <c r="D46" s="41">
        <f aca="true" t="shared" si="3" ref="D46:I46">SUM(D41:D45)</f>
        <v>2116552</v>
      </c>
      <c r="E46" s="42">
        <f t="shared" si="3"/>
        <v>2396702</v>
      </c>
      <c r="F46" s="43">
        <f t="shared" si="3"/>
        <v>2362000</v>
      </c>
      <c r="G46" s="86">
        <f t="shared" si="3"/>
        <v>2551265.64</v>
      </c>
      <c r="H46" s="97">
        <f t="shared" si="3"/>
        <v>1902100</v>
      </c>
      <c r="I46" s="44">
        <f t="shared" si="3"/>
        <v>2432400</v>
      </c>
      <c r="J46" s="5"/>
    </row>
    <row r="47" spans="1:10" ht="15">
      <c r="A47" s="17"/>
      <c r="B47" s="70"/>
      <c r="C47" s="71" t="s">
        <v>83</v>
      </c>
      <c r="D47" s="72"/>
      <c r="E47" s="73"/>
      <c r="F47" s="74"/>
      <c r="G47" s="87"/>
      <c r="H47" s="102"/>
      <c r="I47" s="75"/>
      <c r="J47" s="5"/>
    </row>
    <row r="48" spans="1:10" ht="14.25">
      <c r="A48" s="22">
        <v>3113</v>
      </c>
      <c r="B48" s="23">
        <v>2322</v>
      </c>
      <c r="C48" s="24" t="s">
        <v>42</v>
      </c>
      <c r="D48" s="25">
        <v>0</v>
      </c>
      <c r="E48" s="26">
        <v>0</v>
      </c>
      <c r="F48" s="76">
        <v>0</v>
      </c>
      <c r="G48" s="83">
        <v>0</v>
      </c>
      <c r="H48" s="91">
        <v>21000</v>
      </c>
      <c r="I48" s="27">
        <v>0</v>
      </c>
      <c r="J48" s="5"/>
    </row>
    <row r="49" spans="1:10" ht="15">
      <c r="A49" s="38"/>
      <c r="B49" s="39"/>
      <c r="C49" s="77" t="s">
        <v>5</v>
      </c>
      <c r="D49" s="41">
        <f aca="true" t="shared" si="4" ref="D49:I49">SUM(D48:D48)</f>
        <v>0</v>
      </c>
      <c r="E49" s="42">
        <f t="shared" si="4"/>
        <v>0</v>
      </c>
      <c r="F49" s="78">
        <f t="shared" si="4"/>
        <v>0</v>
      </c>
      <c r="G49" s="86">
        <f t="shared" si="4"/>
        <v>0</v>
      </c>
      <c r="H49" s="97">
        <f t="shared" si="4"/>
        <v>21000</v>
      </c>
      <c r="I49" s="43">
        <f t="shared" si="4"/>
        <v>0</v>
      </c>
      <c r="J49" s="5"/>
    </row>
    <row r="50" spans="1:9" ht="15">
      <c r="A50" s="17"/>
      <c r="B50" s="18"/>
      <c r="C50" s="45" t="s">
        <v>8</v>
      </c>
      <c r="D50" s="19"/>
      <c r="E50" s="20"/>
      <c r="F50" s="21"/>
      <c r="G50" s="82"/>
      <c r="H50" s="96"/>
      <c r="I50" s="46"/>
    </row>
    <row r="51" spans="1:10" ht="14.25">
      <c r="A51" s="22">
        <v>3313</v>
      </c>
      <c r="B51" s="23">
        <v>2111</v>
      </c>
      <c r="C51" s="24" t="s">
        <v>70</v>
      </c>
      <c r="D51" s="25">
        <v>18768</v>
      </c>
      <c r="E51" s="26">
        <v>17610</v>
      </c>
      <c r="F51" s="27">
        <v>10000</v>
      </c>
      <c r="G51" s="83">
        <v>10860</v>
      </c>
      <c r="H51" s="91">
        <v>10000</v>
      </c>
      <c r="I51" s="27">
        <v>10000</v>
      </c>
      <c r="J51" s="3"/>
    </row>
    <row r="52" spans="1:10" ht="15">
      <c r="A52" s="38"/>
      <c r="B52" s="39"/>
      <c r="C52" s="40" t="s">
        <v>5</v>
      </c>
      <c r="D52" s="41">
        <f aca="true" t="shared" si="5" ref="D52:I52">SUM(D51)</f>
        <v>18768</v>
      </c>
      <c r="E52" s="42">
        <f t="shared" si="5"/>
        <v>17610</v>
      </c>
      <c r="F52" s="43">
        <f t="shared" si="5"/>
        <v>10000</v>
      </c>
      <c r="G52" s="86">
        <f t="shared" si="5"/>
        <v>10860</v>
      </c>
      <c r="H52" s="95">
        <f t="shared" si="5"/>
        <v>10000</v>
      </c>
      <c r="I52" s="44">
        <f t="shared" si="5"/>
        <v>10000</v>
      </c>
      <c r="J52" s="5"/>
    </row>
    <row r="53" spans="1:9" ht="15">
      <c r="A53" s="17"/>
      <c r="B53" s="18"/>
      <c r="C53" s="45" t="s">
        <v>9</v>
      </c>
      <c r="D53" s="19"/>
      <c r="E53" s="20"/>
      <c r="F53" s="21"/>
      <c r="G53" s="82"/>
      <c r="H53" s="98"/>
      <c r="I53" s="47"/>
    </row>
    <row r="54" spans="1:10" ht="14.25">
      <c r="A54" s="22">
        <v>3314</v>
      </c>
      <c r="B54" s="23">
        <v>2111</v>
      </c>
      <c r="C54" s="24" t="s">
        <v>71</v>
      </c>
      <c r="D54" s="25">
        <v>13240</v>
      </c>
      <c r="E54" s="26">
        <v>12892</v>
      </c>
      <c r="F54" s="27">
        <v>10000</v>
      </c>
      <c r="G54" s="83">
        <v>13200</v>
      </c>
      <c r="H54" s="91">
        <v>13000</v>
      </c>
      <c r="I54" s="27">
        <v>13000</v>
      </c>
      <c r="J54" s="3"/>
    </row>
    <row r="55" spans="1:10" ht="14.25">
      <c r="A55" s="22">
        <v>3314</v>
      </c>
      <c r="B55" s="23">
        <v>2112</v>
      </c>
      <c r="C55" s="24" t="s">
        <v>40</v>
      </c>
      <c r="D55" s="25">
        <v>29806</v>
      </c>
      <c r="E55" s="26">
        <v>28247</v>
      </c>
      <c r="F55" s="27">
        <v>30000</v>
      </c>
      <c r="G55" s="83">
        <v>23221</v>
      </c>
      <c r="H55" s="91">
        <v>28000</v>
      </c>
      <c r="I55" s="27">
        <v>24000</v>
      </c>
      <c r="J55" s="3"/>
    </row>
    <row r="56" spans="1:10" ht="14.25" hidden="1">
      <c r="A56" s="22">
        <v>3314</v>
      </c>
      <c r="B56" s="23">
        <v>2321</v>
      </c>
      <c r="C56" s="24" t="s">
        <v>39</v>
      </c>
      <c r="D56" s="25">
        <v>1000</v>
      </c>
      <c r="E56" s="26">
        <v>0</v>
      </c>
      <c r="F56" s="27"/>
      <c r="G56" s="83">
        <v>0</v>
      </c>
      <c r="H56" s="91">
        <v>0</v>
      </c>
      <c r="I56" s="27">
        <v>0</v>
      </c>
      <c r="J56" s="3"/>
    </row>
    <row r="57" spans="1:10" ht="15">
      <c r="A57" s="38"/>
      <c r="B57" s="39"/>
      <c r="C57" s="40" t="s">
        <v>5</v>
      </c>
      <c r="D57" s="41">
        <f aca="true" t="shared" si="6" ref="D57:I57">SUM(D54:D56)</f>
        <v>44046</v>
      </c>
      <c r="E57" s="42">
        <f t="shared" si="6"/>
        <v>41139</v>
      </c>
      <c r="F57" s="43">
        <f t="shared" si="6"/>
        <v>40000</v>
      </c>
      <c r="G57" s="86">
        <f t="shared" si="6"/>
        <v>36421</v>
      </c>
      <c r="H57" s="95">
        <f t="shared" si="6"/>
        <v>41000</v>
      </c>
      <c r="I57" s="44">
        <f t="shared" si="6"/>
        <v>37000</v>
      </c>
      <c r="J57" s="5"/>
    </row>
    <row r="58" spans="1:9" ht="15">
      <c r="A58" s="17"/>
      <c r="B58" s="18"/>
      <c r="C58" s="45" t="s">
        <v>30</v>
      </c>
      <c r="D58" s="19"/>
      <c r="E58" s="20"/>
      <c r="F58" s="21"/>
      <c r="G58" s="82"/>
      <c r="H58" s="96"/>
      <c r="I58" s="46"/>
    </row>
    <row r="59" spans="1:10" ht="14.25">
      <c r="A59" s="22">
        <v>3319</v>
      </c>
      <c r="B59" s="23">
        <v>2132</v>
      </c>
      <c r="C59" s="24" t="s">
        <v>10</v>
      </c>
      <c r="D59" s="25">
        <v>20168</v>
      </c>
      <c r="E59" s="26">
        <v>24280</v>
      </c>
      <c r="F59" s="27">
        <v>20000</v>
      </c>
      <c r="G59" s="83">
        <v>28400</v>
      </c>
      <c r="H59" s="91">
        <v>20000</v>
      </c>
      <c r="I59" s="27">
        <v>25000</v>
      </c>
      <c r="J59" s="3"/>
    </row>
    <row r="60" spans="1:10" ht="15">
      <c r="A60" s="38"/>
      <c r="B60" s="39"/>
      <c r="C60" s="40" t="s">
        <v>5</v>
      </c>
      <c r="D60" s="41">
        <f aca="true" t="shared" si="7" ref="D60:I60">SUM(D59)</f>
        <v>20168</v>
      </c>
      <c r="E60" s="42">
        <f t="shared" si="7"/>
        <v>24280</v>
      </c>
      <c r="F60" s="43">
        <f t="shared" si="7"/>
        <v>20000</v>
      </c>
      <c r="G60" s="86">
        <f t="shared" si="7"/>
        <v>28400</v>
      </c>
      <c r="H60" s="95">
        <f t="shared" si="7"/>
        <v>20000</v>
      </c>
      <c r="I60" s="44">
        <f t="shared" si="7"/>
        <v>25000</v>
      </c>
      <c r="J60" s="5"/>
    </row>
    <row r="61" spans="1:9" ht="15">
      <c r="A61" s="17"/>
      <c r="B61" s="18"/>
      <c r="C61" s="45" t="s">
        <v>11</v>
      </c>
      <c r="D61" s="19"/>
      <c r="E61" s="20"/>
      <c r="F61" s="21"/>
      <c r="G61" s="82"/>
      <c r="H61" s="96"/>
      <c r="I61" s="46"/>
    </row>
    <row r="62" spans="1:10" ht="14.25">
      <c r="A62" s="22">
        <v>3341</v>
      </c>
      <c r="B62" s="23">
        <v>2111</v>
      </c>
      <c r="C62" s="24" t="s">
        <v>28</v>
      </c>
      <c r="D62" s="25">
        <v>777324</v>
      </c>
      <c r="E62" s="26">
        <v>800429</v>
      </c>
      <c r="F62" s="27">
        <v>785000</v>
      </c>
      <c r="G62" s="83">
        <v>794029</v>
      </c>
      <c r="H62" s="91">
        <v>785000</v>
      </c>
      <c r="I62" s="27">
        <v>785000</v>
      </c>
      <c r="J62" s="3"/>
    </row>
    <row r="63" spans="1:10" ht="27">
      <c r="A63" s="22">
        <v>3341</v>
      </c>
      <c r="B63" s="23">
        <v>2324</v>
      </c>
      <c r="C63" s="24" t="s">
        <v>105</v>
      </c>
      <c r="D63" s="25"/>
      <c r="E63" s="26">
        <v>12100</v>
      </c>
      <c r="F63" s="27"/>
      <c r="G63" s="83">
        <v>6050</v>
      </c>
      <c r="H63" s="91">
        <v>10000</v>
      </c>
      <c r="I63" s="27">
        <v>6000</v>
      </c>
      <c r="J63" s="3"/>
    </row>
    <row r="64" spans="1:10" ht="15">
      <c r="A64" s="38"/>
      <c r="B64" s="39"/>
      <c r="C64" s="40" t="s">
        <v>5</v>
      </c>
      <c r="D64" s="41">
        <f aca="true" t="shared" si="8" ref="D64:I64">SUM(D62:D63)</f>
        <v>777324</v>
      </c>
      <c r="E64" s="42">
        <f t="shared" si="8"/>
        <v>812529</v>
      </c>
      <c r="F64" s="43">
        <f t="shared" si="8"/>
        <v>785000</v>
      </c>
      <c r="G64" s="86">
        <f t="shared" si="8"/>
        <v>800079</v>
      </c>
      <c r="H64" s="95">
        <f t="shared" si="8"/>
        <v>795000</v>
      </c>
      <c r="I64" s="44">
        <f t="shared" si="8"/>
        <v>791000</v>
      </c>
      <c r="J64" s="5"/>
    </row>
    <row r="65" spans="1:9" ht="15">
      <c r="A65" s="17"/>
      <c r="B65" s="18"/>
      <c r="C65" s="45" t="s">
        <v>24</v>
      </c>
      <c r="D65" s="19"/>
      <c r="E65" s="20"/>
      <c r="F65" s="21"/>
      <c r="G65" s="82"/>
      <c r="H65" s="96"/>
      <c r="I65" s="46"/>
    </row>
    <row r="66" spans="1:10" ht="14.25">
      <c r="A66" s="22">
        <v>3349</v>
      </c>
      <c r="B66" s="23">
        <v>2111</v>
      </c>
      <c r="C66" s="24" t="s">
        <v>72</v>
      </c>
      <c r="D66" s="25">
        <v>5170</v>
      </c>
      <c r="E66" s="26">
        <v>5862</v>
      </c>
      <c r="F66" s="27">
        <v>5000</v>
      </c>
      <c r="G66" s="83">
        <v>2080</v>
      </c>
      <c r="H66" s="91">
        <v>5000</v>
      </c>
      <c r="I66" s="27">
        <v>2000</v>
      </c>
      <c r="J66" s="3"/>
    </row>
    <row r="67" spans="1:10" ht="14.25">
      <c r="A67" s="22">
        <v>3349</v>
      </c>
      <c r="B67" s="23">
        <v>2112</v>
      </c>
      <c r="C67" s="24" t="s">
        <v>104</v>
      </c>
      <c r="D67" s="25">
        <v>4000</v>
      </c>
      <c r="E67" s="26">
        <v>4000</v>
      </c>
      <c r="F67" s="27"/>
      <c r="G67" s="83">
        <v>15000</v>
      </c>
      <c r="H67" s="91">
        <v>4000</v>
      </c>
      <c r="I67" s="27">
        <v>10000</v>
      </c>
      <c r="J67" s="3"/>
    </row>
    <row r="68" spans="1:10" ht="15">
      <c r="A68" s="38"/>
      <c r="B68" s="39"/>
      <c r="C68" s="40" t="s">
        <v>5</v>
      </c>
      <c r="D68" s="41">
        <f aca="true" t="shared" si="9" ref="D68:I68">SUM(D66:D67)</f>
        <v>9170</v>
      </c>
      <c r="E68" s="42">
        <f t="shared" si="9"/>
        <v>9862</v>
      </c>
      <c r="F68" s="43">
        <f t="shared" si="9"/>
        <v>5000</v>
      </c>
      <c r="G68" s="86">
        <f t="shared" si="9"/>
        <v>17080</v>
      </c>
      <c r="H68" s="95">
        <f t="shared" si="9"/>
        <v>9000</v>
      </c>
      <c r="I68" s="44">
        <f t="shared" si="9"/>
        <v>12000</v>
      </c>
      <c r="J68" s="5"/>
    </row>
    <row r="69" spans="1:9" ht="15">
      <c r="A69" s="17"/>
      <c r="B69" s="18"/>
      <c r="C69" s="45" t="s">
        <v>31</v>
      </c>
      <c r="D69" s="19"/>
      <c r="E69" s="20"/>
      <c r="F69" s="21"/>
      <c r="G69" s="82"/>
      <c r="H69" s="96"/>
      <c r="I69" s="46"/>
    </row>
    <row r="70" spans="1:9" ht="14.25">
      <c r="A70" s="22">
        <v>3392</v>
      </c>
      <c r="B70" s="23">
        <v>211</v>
      </c>
      <c r="C70" s="24" t="s">
        <v>70</v>
      </c>
      <c r="D70" s="25"/>
      <c r="E70" s="26"/>
      <c r="F70" s="27"/>
      <c r="G70" s="83">
        <v>600</v>
      </c>
      <c r="H70" s="94"/>
      <c r="I70" s="36"/>
    </row>
    <row r="71" spans="1:10" ht="14.25">
      <c r="A71" s="22">
        <v>3392</v>
      </c>
      <c r="B71" s="23">
        <v>2132</v>
      </c>
      <c r="C71" s="24" t="s">
        <v>10</v>
      </c>
      <c r="D71" s="25">
        <v>105049</v>
      </c>
      <c r="E71" s="26">
        <v>73933</v>
      </c>
      <c r="F71" s="27">
        <v>80000</v>
      </c>
      <c r="G71" s="83">
        <v>97900</v>
      </c>
      <c r="H71" s="91">
        <v>75000</v>
      </c>
      <c r="I71" s="27">
        <v>80000</v>
      </c>
      <c r="J71" s="3"/>
    </row>
    <row r="72" spans="1:10" ht="15">
      <c r="A72" s="38"/>
      <c r="B72" s="39"/>
      <c r="C72" s="40" t="s">
        <v>5</v>
      </c>
      <c r="D72" s="41">
        <f>SUM(D70:D71)</f>
        <v>105049</v>
      </c>
      <c r="E72" s="42">
        <f>SUM(E70:F71)</f>
        <v>153933</v>
      </c>
      <c r="F72" s="43">
        <f>SUM(F71)</f>
        <v>80000</v>
      </c>
      <c r="G72" s="86">
        <f>SUM(G70:G71)</f>
        <v>98500</v>
      </c>
      <c r="H72" s="95">
        <f>SUM(H70:H71)</f>
        <v>75000</v>
      </c>
      <c r="I72" s="44">
        <f>SUM(I70:I71)</f>
        <v>80000</v>
      </c>
      <c r="J72" s="5"/>
    </row>
    <row r="73" spans="1:10" ht="15">
      <c r="A73" s="17"/>
      <c r="B73" s="18"/>
      <c r="C73" s="48" t="s">
        <v>48</v>
      </c>
      <c r="D73" s="49"/>
      <c r="E73" s="50"/>
      <c r="F73" s="51"/>
      <c r="G73" s="88"/>
      <c r="H73" s="99"/>
      <c r="I73" s="52"/>
      <c r="J73" s="2"/>
    </row>
    <row r="74" spans="1:10" ht="14.25">
      <c r="A74" s="22">
        <v>3419</v>
      </c>
      <c r="B74" s="23">
        <v>2131</v>
      </c>
      <c r="C74" s="24" t="s">
        <v>106</v>
      </c>
      <c r="D74" s="25">
        <v>4934</v>
      </c>
      <c r="E74" s="26">
        <v>3825</v>
      </c>
      <c r="F74" s="27">
        <v>5000</v>
      </c>
      <c r="G74" s="83">
        <v>7101</v>
      </c>
      <c r="H74" s="91">
        <v>5000</v>
      </c>
      <c r="I74" s="27">
        <v>5000</v>
      </c>
      <c r="J74" s="3"/>
    </row>
    <row r="75" spans="1:10" ht="15">
      <c r="A75" s="38"/>
      <c r="B75" s="39"/>
      <c r="C75" s="40" t="s">
        <v>5</v>
      </c>
      <c r="D75" s="41">
        <f aca="true" t="shared" si="10" ref="D75:I75">SUM(D74)</f>
        <v>4934</v>
      </c>
      <c r="E75" s="42">
        <f t="shared" si="10"/>
        <v>3825</v>
      </c>
      <c r="F75" s="43">
        <f t="shared" si="10"/>
        <v>5000</v>
      </c>
      <c r="G75" s="86">
        <f t="shared" si="10"/>
        <v>7101</v>
      </c>
      <c r="H75" s="95">
        <f t="shared" si="10"/>
        <v>5000</v>
      </c>
      <c r="I75" s="44">
        <f t="shared" si="10"/>
        <v>5000</v>
      </c>
      <c r="J75" s="5"/>
    </row>
    <row r="76" spans="1:9" ht="15">
      <c r="A76" s="17"/>
      <c r="B76" s="18"/>
      <c r="C76" s="45" t="s">
        <v>12</v>
      </c>
      <c r="D76" s="19"/>
      <c r="E76" s="20"/>
      <c r="F76" s="21"/>
      <c r="G76" s="82"/>
      <c r="H76" s="96"/>
      <c r="I76" s="46"/>
    </row>
    <row r="77" spans="1:10" ht="14.25">
      <c r="A77" s="22">
        <v>3612</v>
      </c>
      <c r="B77" s="23">
        <v>2132</v>
      </c>
      <c r="C77" s="24" t="s">
        <v>107</v>
      </c>
      <c r="D77" s="25">
        <v>310788</v>
      </c>
      <c r="E77" s="26">
        <v>310788</v>
      </c>
      <c r="F77" s="27">
        <v>311000</v>
      </c>
      <c r="G77" s="83">
        <v>310788</v>
      </c>
      <c r="H77" s="91">
        <v>311000</v>
      </c>
      <c r="I77" s="27">
        <v>311000</v>
      </c>
      <c r="J77" s="3"/>
    </row>
    <row r="78" spans="1:10" ht="27">
      <c r="A78" s="22">
        <v>3612</v>
      </c>
      <c r="B78" s="23">
        <v>3112</v>
      </c>
      <c r="C78" s="24" t="s">
        <v>79</v>
      </c>
      <c r="D78" s="25">
        <v>107208</v>
      </c>
      <c r="E78" s="26">
        <v>107208</v>
      </c>
      <c r="F78" s="27">
        <v>107300</v>
      </c>
      <c r="G78" s="83">
        <v>107208</v>
      </c>
      <c r="H78" s="91">
        <v>107300</v>
      </c>
      <c r="I78" s="27">
        <v>107300</v>
      </c>
      <c r="J78" s="3"/>
    </row>
    <row r="79" spans="1:10" ht="15">
      <c r="A79" s="38"/>
      <c r="B79" s="39"/>
      <c r="C79" s="40" t="s">
        <v>5</v>
      </c>
      <c r="D79" s="41">
        <f aca="true" t="shared" si="11" ref="D79:I79">SUM(D77:D78)</f>
        <v>417996</v>
      </c>
      <c r="E79" s="42">
        <f t="shared" si="11"/>
        <v>417996</v>
      </c>
      <c r="F79" s="43">
        <f t="shared" si="11"/>
        <v>418300</v>
      </c>
      <c r="G79" s="86">
        <f t="shared" si="11"/>
        <v>417996</v>
      </c>
      <c r="H79" s="95">
        <f t="shared" si="11"/>
        <v>418300</v>
      </c>
      <c r="I79" s="44">
        <f t="shared" si="11"/>
        <v>418300</v>
      </c>
      <c r="J79" s="5"/>
    </row>
    <row r="80" spans="1:9" ht="15">
      <c r="A80" s="17"/>
      <c r="B80" s="18"/>
      <c r="C80" s="45" t="s">
        <v>13</v>
      </c>
      <c r="D80" s="19"/>
      <c r="E80" s="20"/>
      <c r="F80" s="21"/>
      <c r="G80" s="82"/>
      <c r="H80" s="96"/>
      <c r="I80" s="46"/>
    </row>
    <row r="81" spans="1:10" ht="14.25">
      <c r="A81" s="22">
        <v>3613</v>
      </c>
      <c r="B81" s="23">
        <v>2132</v>
      </c>
      <c r="C81" s="24" t="s">
        <v>108</v>
      </c>
      <c r="D81" s="25">
        <v>405846</v>
      </c>
      <c r="E81" s="26">
        <v>391888</v>
      </c>
      <c r="F81" s="27">
        <v>355000</v>
      </c>
      <c r="G81" s="83">
        <v>390458</v>
      </c>
      <c r="H81" s="91">
        <v>383000</v>
      </c>
      <c r="I81" s="27">
        <v>392000</v>
      </c>
      <c r="J81" s="3"/>
    </row>
    <row r="82" spans="1:10" ht="15">
      <c r="A82" s="38"/>
      <c r="B82" s="39"/>
      <c r="C82" s="40" t="s">
        <v>5</v>
      </c>
      <c r="D82" s="41">
        <f aca="true" t="shared" si="12" ref="D82:I82">SUM(D81)</f>
        <v>405846</v>
      </c>
      <c r="E82" s="42">
        <f t="shared" si="12"/>
        <v>391888</v>
      </c>
      <c r="F82" s="43">
        <f t="shared" si="12"/>
        <v>355000</v>
      </c>
      <c r="G82" s="86">
        <f t="shared" si="12"/>
        <v>390458</v>
      </c>
      <c r="H82" s="95">
        <f t="shared" si="12"/>
        <v>383000</v>
      </c>
      <c r="I82" s="44">
        <f t="shared" si="12"/>
        <v>392000</v>
      </c>
      <c r="J82" s="5"/>
    </row>
    <row r="83" spans="1:10" ht="15">
      <c r="A83" s="17"/>
      <c r="B83" s="18"/>
      <c r="C83" s="71" t="s">
        <v>84</v>
      </c>
      <c r="D83" s="19"/>
      <c r="E83" s="20"/>
      <c r="F83" s="21"/>
      <c r="G83" s="82"/>
      <c r="H83" s="96"/>
      <c r="I83" s="46"/>
      <c r="J83" s="5"/>
    </row>
    <row r="84" spans="1:10" ht="14.25">
      <c r="A84" s="22">
        <v>3631</v>
      </c>
      <c r="B84" s="23">
        <v>2322</v>
      </c>
      <c r="C84" s="24" t="s">
        <v>42</v>
      </c>
      <c r="D84" s="25">
        <v>0</v>
      </c>
      <c r="E84" s="26">
        <v>0</v>
      </c>
      <c r="F84" s="27"/>
      <c r="G84" s="83">
        <v>10218</v>
      </c>
      <c r="H84" s="91">
        <v>17000</v>
      </c>
      <c r="I84" s="27">
        <v>0</v>
      </c>
      <c r="J84" s="5"/>
    </row>
    <row r="85" spans="1:10" ht="15">
      <c r="A85" s="38"/>
      <c r="B85" s="39"/>
      <c r="C85" s="40" t="s">
        <v>5</v>
      </c>
      <c r="D85" s="41">
        <f aca="true" t="shared" si="13" ref="D85:I85">SUM(D84:D84)</f>
        <v>0</v>
      </c>
      <c r="E85" s="42">
        <f t="shared" si="13"/>
        <v>0</v>
      </c>
      <c r="F85" s="43">
        <f t="shared" si="13"/>
        <v>0</v>
      </c>
      <c r="G85" s="86">
        <f t="shared" si="13"/>
        <v>10218</v>
      </c>
      <c r="H85" s="95">
        <f t="shared" si="13"/>
        <v>17000</v>
      </c>
      <c r="I85" s="44">
        <f t="shared" si="13"/>
        <v>0</v>
      </c>
      <c r="J85" s="5"/>
    </row>
    <row r="86" spans="1:9" ht="15">
      <c r="A86" s="17"/>
      <c r="B86" s="18"/>
      <c r="C86" s="45" t="s">
        <v>14</v>
      </c>
      <c r="D86" s="19"/>
      <c r="E86" s="20"/>
      <c r="F86" s="21"/>
      <c r="G86" s="82"/>
      <c r="H86" s="96"/>
      <c r="I86" s="46"/>
    </row>
    <row r="87" spans="1:10" ht="14.25">
      <c r="A87" s="22">
        <v>3632</v>
      </c>
      <c r="B87" s="23">
        <v>2111</v>
      </c>
      <c r="C87" s="24" t="s">
        <v>70</v>
      </c>
      <c r="D87" s="25">
        <v>29803</v>
      </c>
      <c r="E87" s="26">
        <v>14443</v>
      </c>
      <c r="F87" s="27">
        <v>15000</v>
      </c>
      <c r="G87" s="83">
        <v>18802</v>
      </c>
      <c r="H87" s="91">
        <v>15000</v>
      </c>
      <c r="I87" s="27">
        <v>15000</v>
      </c>
      <c r="J87" s="3"/>
    </row>
    <row r="88" spans="1:10" ht="14.25">
      <c r="A88" s="22">
        <v>3632</v>
      </c>
      <c r="B88" s="23">
        <v>2139</v>
      </c>
      <c r="C88" s="24" t="s">
        <v>23</v>
      </c>
      <c r="D88" s="25">
        <v>9445</v>
      </c>
      <c r="E88" s="26">
        <v>6166</v>
      </c>
      <c r="F88" s="27">
        <v>7000</v>
      </c>
      <c r="G88" s="83">
        <v>6977</v>
      </c>
      <c r="H88" s="91">
        <v>6000</v>
      </c>
      <c r="I88" s="27">
        <v>6000</v>
      </c>
      <c r="J88" s="3"/>
    </row>
    <row r="89" spans="1:10" ht="15">
      <c r="A89" s="38"/>
      <c r="B89" s="39"/>
      <c r="C89" s="40" t="s">
        <v>5</v>
      </c>
      <c r="D89" s="41">
        <f aca="true" t="shared" si="14" ref="D89:I89">SUM(D87:D88)</f>
        <v>39248</v>
      </c>
      <c r="E89" s="42">
        <f t="shared" si="14"/>
        <v>20609</v>
      </c>
      <c r="F89" s="43">
        <f t="shared" si="14"/>
        <v>22000</v>
      </c>
      <c r="G89" s="86">
        <f t="shared" si="14"/>
        <v>25779</v>
      </c>
      <c r="H89" s="95">
        <f t="shared" si="14"/>
        <v>21000</v>
      </c>
      <c r="I89" s="44">
        <f t="shared" si="14"/>
        <v>21000</v>
      </c>
      <c r="J89" s="5"/>
    </row>
    <row r="90" spans="1:9" ht="15">
      <c r="A90" s="17"/>
      <c r="B90" s="18"/>
      <c r="C90" s="45" t="s">
        <v>15</v>
      </c>
      <c r="D90" s="19"/>
      <c r="E90" s="20"/>
      <c r="F90" s="21"/>
      <c r="G90" s="82"/>
      <c r="H90" s="96"/>
      <c r="I90" s="46"/>
    </row>
    <row r="91" spans="1:10" ht="14.25">
      <c r="A91" s="22">
        <v>3639</v>
      </c>
      <c r="B91" s="23">
        <v>2119</v>
      </c>
      <c r="C91" s="24" t="s">
        <v>32</v>
      </c>
      <c r="D91" s="25">
        <v>15440</v>
      </c>
      <c r="E91" s="26">
        <v>17762.8</v>
      </c>
      <c r="F91" s="27">
        <v>25000</v>
      </c>
      <c r="G91" s="83">
        <v>43584.2</v>
      </c>
      <c r="H91" s="91">
        <v>20000</v>
      </c>
      <c r="I91" s="27">
        <v>12000</v>
      </c>
      <c r="J91" s="3"/>
    </row>
    <row r="92" spans="1:10" ht="15">
      <c r="A92" s="22">
        <v>3639</v>
      </c>
      <c r="B92" s="23">
        <v>2131</v>
      </c>
      <c r="C92" s="24" t="s">
        <v>109</v>
      </c>
      <c r="D92" s="25">
        <v>59607</v>
      </c>
      <c r="E92" s="26">
        <v>130402</v>
      </c>
      <c r="F92" s="27">
        <v>61000</v>
      </c>
      <c r="G92" s="83">
        <v>67064</v>
      </c>
      <c r="H92" s="100">
        <v>75000</v>
      </c>
      <c r="I92" s="53">
        <v>45000</v>
      </c>
      <c r="J92" s="3"/>
    </row>
    <row r="93" spans="1:10" ht="14.25">
      <c r="A93" s="22">
        <v>3639</v>
      </c>
      <c r="B93" s="23">
        <v>2133</v>
      </c>
      <c r="C93" s="24" t="s">
        <v>111</v>
      </c>
      <c r="D93" s="25"/>
      <c r="E93" s="26">
        <v>10000</v>
      </c>
      <c r="F93" s="27"/>
      <c r="G93" s="83">
        <v>7109</v>
      </c>
      <c r="H93" s="100">
        <v>0</v>
      </c>
      <c r="I93" s="53">
        <v>0</v>
      </c>
      <c r="J93" s="3"/>
    </row>
    <row r="94" spans="1:10" ht="14.25">
      <c r="A94" s="22">
        <v>3639</v>
      </c>
      <c r="B94" s="23">
        <v>2322</v>
      </c>
      <c r="C94" s="24" t="s">
        <v>42</v>
      </c>
      <c r="D94" s="25">
        <v>13065</v>
      </c>
      <c r="E94" s="26">
        <v>0</v>
      </c>
      <c r="F94" s="27"/>
      <c r="G94" s="83">
        <v>35080</v>
      </c>
      <c r="H94" s="100">
        <v>7200</v>
      </c>
      <c r="I94" s="53">
        <v>0</v>
      </c>
      <c r="J94" s="3"/>
    </row>
    <row r="95" spans="1:10" ht="14.25" hidden="1">
      <c r="A95" s="22">
        <v>3639</v>
      </c>
      <c r="B95" s="23">
        <v>2329</v>
      </c>
      <c r="C95" s="24" t="s">
        <v>110</v>
      </c>
      <c r="D95" s="25">
        <v>50000</v>
      </c>
      <c r="E95" s="26">
        <v>150000</v>
      </c>
      <c r="F95" s="27">
        <v>50000</v>
      </c>
      <c r="G95" s="83">
        <v>0</v>
      </c>
      <c r="H95" s="100">
        <v>0</v>
      </c>
      <c r="I95" s="53">
        <v>0</v>
      </c>
      <c r="J95" s="3"/>
    </row>
    <row r="96" spans="1:10" ht="14.25" hidden="1">
      <c r="A96" s="22">
        <v>3639</v>
      </c>
      <c r="B96" s="23">
        <v>3111</v>
      </c>
      <c r="C96" s="24" t="s">
        <v>41</v>
      </c>
      <c r="D96" s="25">
        <v>11340</v>
      </c>
      <c r="E96" s="26">
        <v>22125</v>
      </c>
      <c r="F96" s="27"/>
      <c r="G96" s="83">
        <v>0</v>
      </c>
      <c r="H96" s="100">
        <v>0</v>
      </c>
      <c r="I96" s="53">
        <v>0</v>
      </c>
      <c r="J96" s="3"/>
    </row>
    <row r="97" spans="1:10" ht="15">
      <c r="A97" s="38"/>
      <c r="B97" s="39"/>
      <c r="C97" s="40" t="s">
        <v>5</v>
      </c>
      <c r="D97" s="41">
        <f>SUM(D91:D96)</f>
        <v>149452</v>
      </c>
      <c r="E97" s="42">
        <f>SUM(E91:E96)</f>
        <v>330289.8</v>
      </c>
      <c r="F97" s="43">
        <f>SUM(F91:F95)</f>
        <v>136000</v>
      </c>
      <c r="G97" s="86">
        <f>SUM(G91:G96)</f>
        <v>152837.2</v>
      </c>
      <c r="H97" s="95">
        <f>SUM(H91:H96)</f>
        <v>102200</v>
      </c>
      <c r="I97" s="44">
        <f>SUM(I91:I96)</f>
        <v>57000</v>
      </c>
      <c r="J97" s="5"/>
    </row>
    <row r="98" spans="1:9" ht="15">
      <c r="A98" s="17"/>
      <c r="B98" s="18"/>
      <c r="C98" s="45" t="s">
        <v>16</v>
      </c>
      <c r="D98" s="19"/>
      <c r="E98" s="20"/>
      <c r="F98" s="21"/>
      <c r="G98" s="82"/>
      <c r="H98" s="96"/>
      <c r="I98" s="46"/>
    </row>
    <row r="99" spans="1:10" ht="14.25">
      <c r="A99" s="22">
        <v>3722</v>
      </c>
      <c r="B99" s="23">
        <v>2111</v>
      </c>
      <c r="C99" s="24" t="s">
        <v>73</v>
      </c>
      <c r="D99" s="25">
        <v>35300</v>
      </c>
      <c r="E99" s="26">
        <v>28650</v>
      </c>
      <c r="F99" s="27">
        <v>35000</v>
      </c>
      <c r="G99" s="83">
        <v>30000</v>
      </c>
      <c r="H99" s="91">
        <v>25000</v>
      </c>
      <c r="I99" s="27">
        <v>25000</v>
      </c>
      <c r="J99" s="3"/>
    </row>
    <row r="100" spans="1:10" ht="15">
      <c r="A100" s="38"/>
      <c r="B100" s="39"/>
      <c r="C100" s="40" t="s">
        <v>5</v>
      </c>
      <c r="D100" s="41">
        <f aca="true" t="shared" si="15" ref="D100:I100">SUM(D99)</f>
        <v>35300</v>
      </c>
      <c r="E100" s="42">
        <f t="shared" si="15"/>
        <v>28650</v>
      </c>
      <c r="F100" s="43">
        <f t="shared" si="15"/>
        <v>35000</v>
      </c>
      <c r="G100" s="86">
        <f t="shared" si="15"/>
        <v>30000</v>
      </c>
      <c r="H100" s="95">
        <f t="shared" si="15"/>
        <v>25000</v>
      </c>
      <c r="I100" s="44">
        <f t="shared" si="15"/>
        <v>25000</v>
      </c>
      <c r="J100" s="5"/>
    </row>
    <row r="101" spans="1:9" ht="15">
      <c r="A101" s="17"/>
      <c r="B101" s="18"/>
      <c r="C101" s="45" t="s">
        <v>17</v>
      </c>
      <c r="D101" s="19"/>
      <c r="E101" s="20"/>
      <c r="F101" s="21"/>
      <c r="G101" s="82"/>
      <c r="H101" s="96"/>
      <c r="I101" s="46"/>
    </row>
    <row r="102" spans="1:9" ht="14.25">
      <c r="A102" s="22">
        <v>3725</v>
      </c>
      <c r="B102" s="23">
        <v>2111</v>
      </c>
      <c r="C102" s="24" t="s">
        <v>74</v>
      </c>
      <c r="D102" s="25"/>
      <c r="E102" s="26">
        <v>19328</v>
      </c>
      <c r="F102" s="27"/>
      <c r="G102" s="83">
        <v>26902</v>
      </c>
      <c r="H102" s="91">
        <v>20000</v>
      </c>
      <c r="I102" s="27">
        <v>25000</v>
      </c>
    </row>
    <row r="103" spans="1:9" ht="14.25">
      <c r="A103" s="22">
        <v>3725</v>
      </c>
      <c r="B103" s="23">
        <v>2119</v>
      </c>
      <c r="C103" s="24" t="s">
        <v>95</v>
      </c>
      <c r="D103" s="25">
        <v>0</v>
      </c>
      <c r="E103" s="26">
        <v>0</v>
      </c>
      <c r="F103" s="27"/>
      <c r="G103" s="83">
        <v>6506</v>
      </c>
      <c r="H103" s="91">
        <v>0</v>
      </c>
      <c r="I103" s="27">
        <v>5000</v>
      </c>
    </row>
    <row r="104" spans="1:10" ht="14.25">
      <c r="A104" s="22">
        <v>3725</v>
      </c>
      <c r="B104" s="23">
        <v>2324</v>
      </c>
      <c r="C104" s="24" t="s">
        <v>34</v>
      </c>
      <c r="D104" s="25">
        <v>404748</v>
      </c>
      <c r="E104" s="26">
        <v>264136.35</v>
      </c>
      <c r="F104" s="27">
        <v>350000</v>
      </c>
      <c r="G104" s="83">
        <v>442497.1</v>
      </c>
      <c r="H104" s="91">
        <v>250000</v>
      </c>
      <c r="I104" s="27">
        <v>400000</v>
      </c>
      <c r="J104" s="3"/>
    </row>
    <row r="105" spans="1:10" ht="15">
      <c r="A105" s="38"/>
      <c r="B105" s="39"/>
      <c r="C105" s="40" t="s">
        <v>5</v>
      </c>
      <c r="D105" s="41">
        <f aca="true" t="shared" si="16" ref="D105:I105">SUM(D102:D104)</f>
        <v>404748</v>
      </c>
      <c r="E105" s="42">
        <f t="shared" si="16"/>
        <v>283464.35</v>
      </c>
      <c r="F105" s="43">
        <f t="shared" si="16"/>
        <v>350000</v>
      </c>
      <c r="G105" s="86">
        <f t="shared" si="16"/>
        <v>475905.1</v>
      </c>
      <c r="H105" s="95">
        <f t="shared" si="16"/>
        <v>270000</v>
      </c>
      <c r="I105" s="44">
        <f t="shared" si="16"/>
        <v>430000</v>
      </c>
      <c r="J105" s="5"/>
    </row>
    <row r="106" spans="1:9" ht="15">
      <c r="A106" s="17"/>
      <c r="B106" s="18"/>
      <c r="C106" s="45" t="s">
        <v>18</v>
      </c>
      <c r="D106" s="19"/>
      <c r="E106" s="20"/>
      <c r="F106" s="21"/>
      <c r="G106" s="82"/>
      <c r="H106" s="96"/>
      <c r="I106" s="46"/>
    </row>
    <row r="107" spans="1:9" ht="14.25" hidden="1">
      <c r="A107" s="22">
        <v>3745</v>
      </c>
      <c r="B107" s="23">
        <v>2111</v>
      </c>
      <c r="C107" s="24" t="s">
        <v>70</v>
      </c>
      <c r="D107" s="25">
        <v>3043</v>
      </c>
      <c r="E107" s="26">
        <v>0</v>
      </c>
      <c r="F107" s="27"/>
      <c r="G107" s="83">
        <v>0</v>
      </c>
      <c r="H107" s="91">
        <v>0</v>
      </c>
      <c r="I107" s="27">
        <v>0</v>
      </c>
    </row>
    <row r="108" spans="1:10" ht="14.25">
      <c r="A108" s="22">
        <v>3745</v>
      </c>
      <c r="B108" s="23">
        <v>2133</v>
      </c>
      <c r="C108" s="24" t="s">
        <v>58</v>
      </c>
      <c r="D108" s="25">
        <v>1200</v>
      </c>
      <c r="E108" s="26">
        <v>440</v>
      </c>
      <c r="F108" s="27">
        <v>1000</v>
      </c>
      <c r="G108" s="83">
        <v>0</v>
      </c>
      <c r="H108" s="91">
        <v>500</v>
      </c>
      <c r="I108" s="27">
        <v>500</v>
      </c>
      <c r="J108" s="3"/>
    </row>
    <row r="109" spans="1:10" ht="14.25" hidden="1">
      <c r="A109" s="22">
        <v>3745</v>
      </c>
      <c r="B109" s="23">
        <v>2322</v>
      </c>
      <c r="C109" s="24" t="s">
        <v>42</v>
      </c>
      <c r="D109" s="25">
        <v>718</v>
      </c>
      <c r="E109" s="26">
        <v>0</v>
      </c>
      <c r="F109" s="27"/>
      <c r="G109" s="83">
        <v>0</v>
      </c>
      <c r="H109" s="91">
        <v>0</v>
      </c>
      <c r="I109" s="27">
        <v>0</v>
      </c>
      <c r="J109" s="3"/>
    </row>
    <row r="110" spans="1:10" ht="14.25">
      <c r="A110" s="22">
        <v>3745</v>
      </c>
      <c r="B110" s="23">
        <v>2324</v>
      </c>
      <c r="C110" s="24" t="s">
        <v>44</v>
      </c>
      <c r="D110" s="25">
        <v>39145</v>
      </c>
      <c r="E110" s="26">
        <v>0</v>
      </c>
      <c r="F110" s="27"/>
      <c r="G110" s="83">
        <v>490</v>
      </c>
      <c r="H110" s="91">
        <v>0</v>
      </c>
      <c r="I110" s="27">
        <v>0</v>
      </c>
      <c r="J110" s="3"/>
    </row>
    <row r="111" spans="1:10" ht="15">
      <c r="A111" s="38"/>
      <c r="B111" s="39"/>
      <c r="C111" s="40" t="s">
        <v>5</v>
      </c>
      <c r="D111" s="41">
        <f aca="true" t="shared" si="17" ref="D111:I111">SUM(D107:D110)</f>
        <v>44106</v>
      </c>
      <c r="E111" s="42">
        <f t="shared" si="17"/>
        <v>440</v>
      </c>
      <c r="F111" s="43">
        <f t="shared" si="17"/>
        <v>1000</v>
      </c>
      <c r="G111" s="86">
        <f t="shared" si="17"/>
        <v>490</v>
      </c>
      <c r="H111" s="95">
        <f t="shared" si="17"/>
        <v>500</v>
      </c>
      <c r="I111" s="44">
        <f t="shared" si="17"/>
        <v>500</v>
      </c>
      <c r="J111" s="5"/>
    </row>
    <row r="112" spans="1:9" ht="15">
      <c r="A112" s="17"/>
      <c r="B112" s="18"/>
      <c r="C112" s="45" t="s">
        <v>19</v>
      </c>
      <c r="D112" s="19"/>
      <c r="E112" s="20"/>
      <c r="F112" s="21"/>
      <c r="G112" s="82"/>
      <c r="H112" s="96"/>
      <c r="I112" s="46"/>
    </row>
    <row r="113" spans="1:10" ht="14.25">
      <c r="A113" s="22">
        <v>4351</v>
      </c>
      <c r="B113" s="23">
        <v>2111</v>
      </c>
      <c r="C113" s="24" t="s">
        <v>29</v>
      </c>
      <c r="D113" s="25">
        <v>871331</v>
      </c>
      <c r="E113" s="26">
        <v>999662</v>
      </c>
      <c r="F113" s="27">
        <v>780000</v>
      </c>
      <c r="G113" s="83">
        <v>1031700</v>
      </c>
      <c r="H113" s="91">
        <v>900000</v>
      </c>
      <c r="I113" s="27">
        <v>950000</v>
      </c>
      <c r="J113" s="3"/>
    </row>
    <row r="114" spans="1:10" ht="14.25">
      <c r="A114" s="22">
        <v>4351</v>
      </c>
      <c r="B114" s="23">
        <v>2132</v>
      </c>
      <c r="C114" s="24" t="s">
        <v>76</v>
      </c>
      <c r="D114" s="25">
        <v>1002307</v>
      </c>
      <c r="E114" s="26">
        <v>1001370</v>
      </c>
      <c r="F114" s="27">
        <v>1000000</v>
      </c>
      <c r="G114" s="83">
        <v>1005510</v>
      </c>
      <c r="H114" s="91">
        <v>1000000</v>
      </c>
      <c r="I114" s="27">
        <v>1000000</v>
      </c>
      <c r="J114" s="3"/>
    </row>
    <row r="115" spans="1:10" ht="15">
      <c r="A115" s="38"/>
      <c r="B115" s="39"/>
      <c r="C115" s="40" t="s">
        <v>5</v>
      </c>
      <c r="D115" s="41">
        <f aca="true" t="shared" si="18" ref="D115:I115">SUM(D113:D114)</f>
        <v>1873638</v>
      </c>
      <c r="E115" s="42">
        <f t="shared" si="18"/>
        <v>2001032</v>
      </c>
      <c r="F115" s="43">
        <f t="shared" si="18"/>
        <v>1780000</v>
      </c>
      <c r="G115" s="86">
        <f t="shared" si="18"/>
        <v>2037210</v>
      </c>
      <c r="H115" s="95">
        <f t="shared" si="18"/>
        <v>1900000</v>
      </c>
      <c r="I115" s="44">
        <f t="shared" si="18"/>
        <v>1950000</v>
      </c>
      <c r="J115" s="5"/>
    </row>
    <row r="116" spans="1:9" ht="15">
      <c r="A116" s="17"/>
      <c r="B116" s="18"/>
      <c r="C116" s="45" t="s">
        <v>20</v>
      </c>
      <c r="D116" s="19"/>
      <c r="E116" s="20"/>
      <c r="F116" s="21"/>
      <c r="G116" s="82"/>
      <c r="H116" s="96"/>
      <c r="I116" s="46"/>
    </row>
    <row r="117" spans="1:10" ht="14.25">
      <c r="A117" s="22">
        <v>5311</v>
      </c>
      <c r="B117" s="23">
        <v>2212</v>
      </c>
      <c r="C117" s="24" t="s">
        <v>33</v>
      </c>
      <c r="D117" s="25">
        <v>36800</v>
      </c>
      <c r="E117" s="26">
        <v>45759</v>
      </c>
      <c r="F117" s="27">
        <v>50000</v>
      </c>
      <c r="G117" s="83">
        <v>83500</v>
      </c>
      <c r="H117" s="91">
        <v>45000</v>
      </c>
      <c r="I117" s="27">
        <v>50000</v>
      </c>
      <c r="J117" s="3"/>
    </row>
    <row r="118" spans="1:10" ht="14.25">
      <c r="A118" s="22">
        <v>5311</v>
      </c>
      <c r="B118" s="23">
        <v>2324</v>
      </c>
      <c r="C118" s="24" t="s">
        <v>44</v>
      </c>
      <c r="D118" s="25"/>
      <c r="E118" s="26">
        <v>915</v>
      </c>
      <c r="F118" s="27"/>
      <c r="G118" s="83">
        <v>639</v>
      </c>
      <c r="H118" s="91">
        <v>0</v>
      </c>
      <c r="I118" s="27">
        <v>0</v>
      </c>
      <c r="J118" s="3"/>
    </row>
    <row r="119" spans="1:10" ht="15">
      <c r="A119" s="38"/>
      <c r="B119" s="39"/>
      <c r="C119" s="40" t="s">
        <v>5</v>
      </c>
      <c r="D119" s="41">
        <f aca="true" t="shared" si="19" ref="D119:I119">SUM(D117:D118)</f>
        <v>36800</v>
      </c>
      <c r="E119" s="42">
        <f t="shared" si="19"/>
        <v>46674</v>
      </c>
      <c r="F119" s="43">
        <f t="shared" si="19"/>
        <v>50000</v>
      </c>
      <c r="G119" s="86">
        <f t="shared" si="19"/>
        <v>84139</v>
      </c>
      <c r="H119" s="95">
        <f t="shared" si="19"/>
        <v>45000</v>
      </c>
      <c r="I119" s="44">
        <f t="shared" si="19"/>
        <v>50000</v>
      </c>
      <c r="J119" s="5"/>
    </row>
    <row r="120" spans="1:9" ht="15">
      <c r="A120" s="17"/>
      <c r="B120" s="18"/>
      <c r="C120" s="45" t="s">
        <v>46</v>
      </c>
      <c r="D120" s="19"/>
      <c r="E120" s="20"/>
      <c r="F120" s="21"/>
      <c r="G120" s="82"/>
      <c r="H120" s="96"/>
      <c r="I120" s="46"/>
    </row>
    <row r="121" spans="1:9" ht="14.25" hidden="1">
      <c r="A121" s="22">
        <v>5512</v>
      </c>
      <c r="B121" s="23">
        <v>2111</v>
      </c>
      <c r="C121" s="24" t="s">
        <v>75</v>
      </c>
      <c r="D121" s="25"/>
      <c r="E121" s="26">
        <v>10000</v>
      </c>
      <c r="F121" s="27"/>
      <c r="G121" s="83">
        <v>0</v>
      </c>
      <c r="H121" s="91">
        <v>0</v>
      </c>
      <c r="I121" s="27">
        <v>0</v>
      </c>
    </row>
    <row r="122" spans="1:9" ht="14.25" hidden="1">
      <c r="A122" s="22">
        <v>5512</v>
      </c>
      <c r="B122" s="23">
        <v>2324</v>
      </c>
      <c r="C122" s="24" t="s">
        <v>44</v>
      </c>
      <c r="D122" s="25">
        <v>11200</v>
      </c>
      <c r="E122" s="26">
        <v>10000</v>
      </c>
      <c r="F122" s="27"/>
      <c r="G122" s="83">
        <v>0</v>
      </c>
      <c r="H122" s="91">
        <v>0</v>
      </c>
      <c r="I122" s="27">
        <v>0</v>
      </c>
    </row>
    <row r="123" spans="1:9" ht="14.25">
      <c r="A123" s="22">
        <v>5512</v>
      </c>
      <c r="B123" s="23">
        <v>2324</v>
      </c>
      <c r="C123" s="24" t="s">
        <v>112</v>
      </c>
      <c r="D123" s="25"/>
      <c r="E123" s="26">
        <v>67200</v>
      </c>
      <c r="F123" s="27"/>
      <c r="G123" s="83">
        <v>224000</v>
      </c>
      <c r="H123" s="91">
        <v>95200</v>
      </c>
      <c r="I123" s="27">
        <v>100000</v>
      </c>
    </row>
    <row r="124" spans="1:9" ht="14.25" hidden="1">
      <c r="A124" s="22">
        <v>5512</v>
      </c>
      <c r="B124" s="23">
        <v>3113</v>
      </c>
      <c r="C124" s="24" t="s">
        <v>80</v>
      </c>
      <c r="D124" s="25"/>
      <c r="E124" s="26">
        <v>75000</v>
      </c>
      <c r="F124" s="27"/>
      <c r="G124" s="83">
        <v>0</v>
      </c>
      <c r="H124" s="91">
        <v>0</v>
      </c>
      <c r="I124" s="27">
        <v>0</v>
      </c>
    </row>
    <row r="125" spans="1:10" ht="15">
      <c r="A125" s="38"/>
      <c r="B125" s="39"/>
      <c r="C125" s="40" t="s">
        <v>5</v>
      </c>
      <c r="D125" s="41">
        <f aca="true" t="shared" si="20" ref="D125:I125">SUM(D121:D124)</f>
        <v>11200</v>
      </c>
      <c r="E125" s="42">
        <f t="shared" si="20"/>
        <v>162200</v>
      </c>
      <c r="F125" s="43">
        <f t="shared" si="20"/>
        <v>0</v>
      </c>
      <c r="G125" s="86">
        <f t="shared" si="20"/>
        <v>224000</v>
      </c>
      <c r="H125" s="95">
        <f t="shared" si="20"/>
        <v>95200</v>
      </c>
      <c r="I125" s="44">
        <f t="shared" si="20"/>
        <v>100000</v>
      </c>
      <c r="J125" s="2"/>
    </row>
    <row r="126" spans="1:9" ht="15">
      <c r="A126" s="17"/>
      <c r="B126" s="18"/>
      <c r="C126" s="45" t="s">
        <v>21</v>
      </c>
      <c r="D126" s="19"/>
      <c r="E126" s="20"/>
      <c r="F126" s="21"/>
      <c r="G126" s="82"/>
      <c r="H126" s="96"/>
      <c r="I126" s="46"/>
    </row>
    <row r="127" spans="1:9" ht="14.25">
      <c r="A127" s="22">
        <v>6171</v>
      </c>
      <c r="B127" s="23">
        <v>2212</v>
      </c>
      <c r="C127" s="24" t="s">
        <v>78</v>
      </c>
      <c r="D127" s="25">
        <v>25000</v>
      </c>
      <c r="E127" s="26"/>
      <c r="F127" s="27">
        <v>10000</v>
      </c>
      <c r="G127" s="83">
        <v>28000</v>
      </c>
      <c r="H127" s="91">
        <v>0</v>
      </c>
      <c r="I127" s="27">
        <v>10000</v>
      </c>
    </row>
    <row r="128" spans="1:9" ht="15" customHeight="1">
      <c r="A128" s="22">
        <v>6171</v>
      </c>
      <c r="B128" s="23">
        <v>2324</v>
      </c>
      <c r="C128" s="24" t="s">
        <v>44</v>
      </c>
      <c r="D128" s="25"/>
      <c r="E128" s="26">
        <v>680</v>
      </c>
      <c r="F128" s="27"/>
      <c r="G128" s="83">
        <v>1619</v>
      </c>
      <c r="H128" s="100">
        <v>0</v>
      </c>
      <c r="I128" s="53">
        <v>0</v>
      </c>
    </row>
    <row r="129" spans="1:9" ht="15" customHeight="1">
      <c r="A129" s="22">
        <v>6171</v>
      </c>
      <c r="B129" s="23">
        <v>2329</v>
      </c>
      <c r="C129" s="24" t="s">
        <v>113</v>
      </c>
      <c r="D129" s="25"/>
      <c r="E129" s="26">
        <v>680</v>
      </c>
      <c r="F129" s="27"/>
      <c r="G129" s="83">
        <v>21850</v>
      </c>
      <c r="H129" s="100">
        <v>22000</v>
      </c>
      <c r="I129" s="53">
        <v>0</v>
      </c>
    </row>
    <row r="130" spans="1:10" ht="15">
      <c r="A130" s="38"/>
      <c r="B130" s="39"/>
      <c r="C130" s="40" t="s">
        <v>5</v>
      </c>
      <c r="D130" s="41">
        <f aca="true" t="shared" si="21" ref="D130:I130">SUM(D127:D129)</f>
        <v>25000</v>
      </c>
      <c r="E130" s="42">
        <f t="shared" si="21"/>
        <v>1360</v>
      </c>
      <c r="F130" s="43">
        <f t="shared" si="21"/>
        <v>10000</v>
      </c>
      <c r="G130" s="86">
        <f t="shared" si="21"/>
        <v>51469</v>
      </c>
      <c r="H130" s="95">
        <f t="shared" si="21"/>
        <v>22000</v>
      </c>
      <c r="I130" s="44">
        <f t="shared" si="21"/>
        <v>10000</v>
      </c>
      <c r="J130" s="2"/>
    </row>
    <row r="131" spans="1:10" ht="15">
      <c r="A131" s="17"/>
      <c r="B131" s="18"/>
      <c r="C131" s="45" t="s">
        <v>43</v>
      </c>
      <c r="D131" s="19"/>
      <c r="E131" s="20"/>
      <c r="F131" s="21"/>
      <c r="G131" s="82"/>
      <c r="H131" s="96"/>
      <c r="I131" s="46"/>
      <c r="J131" s="2"/>
    </row>
    <row r="132" spans="1:10" ht="14.25">
      <c r="A132" s="22">
        <v>6223</v>
      </c>
      <c r="B132" s="23">
        <v>2321</v>
      </c>
      <c r="C132" s="24" t="s">
        <v>39</v>
      </c>
      <c r="D132" s="25">
        <v>20000</v>
      </c>
      <c r="E132" s="26">
        <v>75000</v>
      </c>
      <c r="F132" s="27"/>
      <c r="G132" s="83">
        <v>58369</v>
      </c>
      <c r="H132" s="91">
        <v>0</v>
      </c>
      <c r="I132" s="27">
        <v>0</v>
      </c>
      <c r="J132" s="2"/>
    </row>
    <row r="133" spans="1:10" ht="14.25">
      <c r="A133" s="22">
        <v>6223</v>
      </c>
      <c r="B133" s="23">
        <v>2329</v>
      </c>
      <c r="C133" s="24" t="s">
        <v>96</v>
      </c>
      <c r="D133" s="25">
        <v>0</v>
      </c>
      <c r="E133" s="26">
        <v>0</v>
      </c>
      <c r="F133" s="27"/>
      <c r="G133" s="83">
        <v>22500</v>
      </c>
      <c r="H133" s="91">
        <v>0</v>
      </c>
      <c r="I133" s="27">
        <v>0</v>
      </c>
      <c r="J133" s="2"/>
    </row>
    <row r="134" spans="1:10" ht="15">
      <c r="A134" s="38"/>
      <c r="B134" s="39"/>
      <c r="C134" s="40" t="s">
        <v>5</v>
      </c>
      <c r="D134" s="41">
        <f>SUM(D132:D133)</f>
        <v>20000</v>
      </c>
      <c r="E134" s="42">
        <f>SUM(E132:E133)</f>
        <v>75000</v>
      </c>
      <c r="F134" s="43">
        <f>SUM(F133:F133)</f>
        <v>0</v>
      </c>
      <c r="G134" s="86">
        <f>SUM(G132:G133)</f>
        <v>80869</v>
      </c>
      <c r="H134" s="97">
        <f>SUM(H132:H133)</f>
        <v>0</v>
      </c>
      <c r="I134" s="43">
        <f>SUM(I132:I133)</f>
        <v>0</v>
      </c>
      <c r="J134" s="2"/>
    </row>
    <row r="135" spans="1:10" ht="15">
      <c r="A135" s="17"/>
      <c r="B135" s="18"/>
      <c r="C135" s="45" t="s">
        <v>25</v>
      </c>
      <c r="D135" s="49"/>
      <c r="E135" s="50"/>
      <c r="F135" s="51"/>
      <c r="G135" s="88"/>
      <c r="H135" s="99"/>
      <c r="I135" s="52"/>
      <c r="J135" s="2"/>
    </row>
    <row r="136" spans="1:9" ht="14.25">
      <c r="A136" s="22">
        <v>6310</v>
      </c>
      <c r="B136" s="23">
        <v>2141</v>
      </c>
      <c r="C136" s="24" t="s">
        <v>77</v>
      </c>
      <c r="D136" s="25">
        <v>1279</v>
      </c>
      <c r="E136" s="26">
        <v>511.56</v>
      </c>
      <c r="F136" s="27">
        <v>1500</v>
      </c>
      <c r="G136" s="83">
        <v>494.41</v>
      </c>
      <c r="H136" s="91">
        <v>600</v>
      </c>
      <c r="I136" s="27">
        <v>600</v>
      </c>
    </row>
    <row r="137" spans="1:10" ht="15">
      <c r="A137" s="38"/>
      <c r="B137" s="39"/>
      <c r="C137" s="40" t="s">
        <v>5</v>
      </c>
      <c r="D137" s="41">
        <f aca="true" t="shared" si="22" ref="D137:I137">SUM(D136:D136)</f>
        <v>1279</v>
      </c>
      <c r="E137" s="42">
        <f t="shared" si="22"/>
        <v>511.56</v>
      </c>
      <c r="F137" s="43">
        <f t="shared" si="22"/>
        <v>1500</v>
      </c>
      <c r="G137" s="86">
        <f t="shared" si="22"/>
        <v>494.41</v>
      </c>
      <c r="H137" s="97">
        <f t="shared" si="22"/>
        <v>600</v>
      </c>
      <c r="I137" s="43">
        <f t="shared" si="22"/>
        <v>600</v>
      </c>
      <c r="J137" s="2"/>
    </row>
    <row r="138" spans="1:10" ht="15">
      <c r="A138" s="17"/>
      <c r="B138" s="18"/>
      <c r="C138" s="45" t="s">
        <v>45</v>
      </c>
      <c r="D138" s="49"/>
      <c r="E138" s="50"/>
      <c r="F138" s="51"/>
      <c r="G138" s="88"/>
      <c r="H138" s="99"/>
      <c r="I138" s="52"/>
      <c r="J138" s="2"/>
    </row>
    <row r="139" spans="1:10" ht="14.25">
      <c r="A139" s="22">
        <v>6402</v>
      </c>
      <c r="B139" s="23">
        <v>2222</v>
      </c>
      <c r="C139" s="24" t="s">
        <v>57</v>
      </c>
      <c r="D139" s="25">
        <v>12605</v>
      </c>
      <c r="E139" s="26">
        <v>0</v>
      </c>
      <c r="F139" s="27"/>
      <c r="G139" s="83">
        <v>11382</v>
      </c>
      <c r="H139" s="91">
        <v>11400</v>
      </c>
      <c r="I139" s="27">
        <v>0</v>
      </c>
      <c r="J139" s="2"/>
    </row>
    <row r="140" spans="1:10" ht="15">
      <c r="A140" s="38"/>
      <c r="B140" s="39"/>
      <c r="C140" s="40" t="s">
        <v>5</v>
      </c>
      <c r="D140" s="41">
        <f aca="true" t="shared" si="23" ref="D140:I140">SUM(D139:D139)</f>
        <v>12605</v>
      </c>
      <c r="E140" s="42">
        <f t="shared" si="23"/>
        <v>0</v>
      </c>
      <c r="F140" s="43">
        <f t="shared" si="23"/>
        <v>0</v>
      </c>
      <c r="G140" s="86">
        <f t="shared" si="23"/>
        <v>11382</v>
      </c>
      <c r="H140" s="97">
        <f t="shared" si="23"/>
        <v>11400</v>
      </c>
      <c r="I140" s="43">
        <f t="shared" si="23"/>
        <v>0</v>
      </c>
      <c r="J140" s="2"/>
    </row>
    <row r="141" spans="2:9" ht="15">
      <c r="B141" s="54"/>
      <c r="C141" s="55"/>
      <c r="D141" s="56"/>
      <c r="E141" s="57"/>
      <c r="F141" s="58"/>
      <c r="G141" s="57"/>
      <c r="H141" s="59"/>
      <c r="I141" s="59"/>
    </row>
    <row r="142" spans="2:9" ht="15">
      <c r="B142" s="60">
        <v>8115</v>
      </c>
      <c r="C142" s="55" t="s">
        <v>51</v>
      </c>
      <c r="D142" s="56">
        <f>7758907+1379255</f>
        <v>9138162</v>
      </c>
      <c r="E142" s="57">
        <v>11786200</v>
      </c>
      <c r="F142" s="58">
        <v>11786200</v>
      </c>
      <c r="G142" s="57">
        <v>19118000</v>
      </c>
      <c r="H142" s="58">
        <v>19118000</v>
      </c>
      <c r="I142" s="58">
        <v>16904000</v>
      </c>
    </row>
    <row r="143" spans="2:9" ht="15">
      <c r="B143" s="60"/>
      <c r="C143" s="55"/>
      <c r="D143" s="56"/>
      <c r="E143" s="57"/>
      <c r="F143" s="58"/>
      <c r="G143" s="57"/>
      <c r="H143" s="59"/>
      <c r="I143" s="59"/>
    </row>
    <row r="144" spans="3:9" ht="15">
      <c r="C144" s="55" t="s">
        <v>27</v>
      </c>
      <c r="D144" s="62">
        <f aca="true" t="shared" si="24" ref="D144:I144">D36+D39+D46+D52+D57+D60+D64+D68+D72+D75+D79+D82+D89+D97+D100+D105+D111+D115+D119+D125+D130+D134+D137+D140+D142+D85+D49</f>
        <v>67212022</v>
      </c>
      <c r="E144" s="62">
        <f t="shared" si="24"/>
        <v>64804914.04000001</v>
      </c>
      <c r="F144" s="62">
        <f t="shared" si="24"/>
        <v>52265300</v>
      </c>
      <c r="G144" s="62">
        <f t="shared" si="24"/>
        <v>71793687.41</v>
      </c>
      <c r="H144" s="62">
        <f t="shared" si="24"/>
        <v>62411600</v>
      </c>
      <c r="I144" s="62">
        <f t="shared" si="24"/>
        <v>63693800</v>
      </c>
    </row>
    <row r="145" ht="15">
      <c r="D145" s="64"/>
    </row>
    <row r="310" ht="30">
      <c r="C310" s="69" t="s">
        <v>81</v>
      </c>
    </row>
  </sheetData>
  <sheetProtection/>
  <autoFilter ref="A1:B166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&amp;C&amp;"Arial,Tučné"&amp;20Rozpočet příjmů 2018</oddHeader>
  </headerFooter>
  <rowBreaks count="2" manualBreakCount="2">
    <brk id="64" max="8" man="1"/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2">
      <selection activeCell="E61" sqref="E61"/>
    </sheetView>
  </sheetViews>
  <sheetFormatPr defaultColWidth="9.140625" defaultRowHeight="12.75"/>
  <sheetData>
    <row r="1" ht="12.75">
      <c r="A1" s="2"/>
    </row>
    <row r="8" spans="1:4" ht="12.75">
      <c r="A8" s="2" t="s">
        <v>22</v>
      </c>
      <c r="B8" s="2"/>
      <c r="C8" s="2"/>
      <c r="D8" s="2"/>
    </row>
    <row r="10" spans="2:5" ht="12.75">
      <c r="B10">
        <v>1111</v>
      </c>
      <c r="E10">
        <v>3560000</v>
      </c>
    </row>
    <row r="11" spans="2:5" ht="12.75">
      <c r="B11">
        <v>1112</v>
      </c>
      <c r="E11">
        <v>500000</v>
      </c>
    </row>
    <row r="12" spans="2:5" ht="12.75">
      <c r="B12">
        <v>1113</v>
      </c>
      <c r="E12">
        <v>310000</v>
      </c>
    </row>
    <row r="13" spans="2:5" ht="12.75">
      <c r="B13">
        <v>1121</v>
      </c>
      <c r="E13">
        <v>3950000</v>
      </c>
    </row>
    <row r="14" spans="2:5" ht="12.75">
      <c r="B14">
        <v>1122</v>
      </c>
      <c r="E14">
        <v>683600</v>
      </c>
    </row>
    <row r="15" spans="2:5" ht="12.75">
      <c r="B15">
        <v>1211</v>
      </c>
      <c r="E15">
        <v>8200000</v>
      </c>
    </row>
    <row r="16" spans="2:5" ht="12.75">
      <c r="B16">
        <v>1334</v>
      </c>
      <c r="E16">
        <v>15000</v>
      </c>
    </row>
    <row r="17" spans="2:5" ht="12.75">
      <c r="B17">
        <v>1337</v>
      </c>
      <c r="E17">
        <v>1400000</v>
      </c>
    </row>
    <row r="18" spans="2:5" ht="12.75">
      <c r="B18">
        <v>1341</v>
      </c>
      <c r="E18">
        <v>85000</v>
      </c>
    </row>
    <row r="19" spans="2:5" ht="12.75">
      <c r="B19">
        <v>1342</v>
      </c>
      <c r="E19">
        <v>318000</v>
      </c>
    </row>
    <row r="20" spans="2:5" ht="12.75">
      <c r="B20">
        <v>1343</v>
      </c>
      <c r="E20">
        <v>83000</v>
      </c>
    </row>
    <row r="21" spans="2:5" ht="12.75">
      <c r="B21">
        <v>1344</v>
      </c>
      <c r="E21">
        <v>2000</v>
      </c>
    </row>
    <row r="22" spans="2:5" ht="12.75">
      <c r="B22">
        <v>1345</v>
      </c>
      <c r="E22">
        <v>60000</v>
      </c>
    </row>
    <row r="23" spans="2:5" ht="12.75">
      <c r="B23">
        <v>1346</v>
      </c>
      <c r="E23">
        <v>1000</v>
      </c>
    </row>
    <row r="24" spans="2:5" ht="12.75">
      <c r="B24">
        <v>1347</v>
      </c>
      <c r="E24">
        <v>100000</v>
      </c>
    </row>
    <row r="25" spans="2:5" ht="12.75">
      <c r="B25">
        <v>1351</v>
      </c>
      <c r="E25">
        <v>60000</v>
      </c>
    </row>
    <row r="26" spans="2:5" ht="12.75">
      <c r="B26">
        <v>1361</v>
      </c>
      <c r="E26">
        <v>300000</v>
      </c>
    </row>
    <row r="27" spans="2:5" ht="12.75">
      <c r="B27">
        <v>1511</v>
      </c>
      <c r="E27">
        <v>900000</v>
      </c>
    </row>
    <row r="28" spans="2:5" ht="12.75">
      <c r="B28">
        <v>2460</v>
      </c>
      <c r="E28">
        <v>400000</v>
      </c>
    </row>
    <row r="29" spans="2:5" ht="12.75">
      <c r="B29">
        <v>4112</v>
      </c>
      <c r="E29">
        <v>3362000</v>
      </c>
    </row>
    <row r="30" spans="2:5" ht="12.75">
      <c r="B30">
        <v>4116</v>
      </c>
      <c r="E30">
        <v>304000</v>
      </c>
    </row>
    <row r="31" spans="2:5" ht="12.75">
      <c r="B31">
        <v>4121</v>
      </c>
      <c r="E31">
        <v>538700</v>
      </c>
    </row>
    <row r="32" spans="2:5" ht="12.75">
      <c r="B32">
        <v>4123</v>
      </c>
      <c r="E32">
        <v>418600</v>
      </c>
    </row>
    <row r="33" spans="2:5" ht="12.75">
      <c r="B33">
        <v>4223</v>
      </c>
      <c r="E33">
        <v>5553600</v>
      </c>
    </row>
    <row r="34" ht="12.75">
      <c r="D34">
        <f>SUM(E10:E33)</f>
        <v>31104500</v>
      </c>
    </row>
    <row r="36" spans="1:5" ht="12.75">
      <c r="A36">
        <v>1031</v>
      </c>
      <c r="E36">
        <v>200000</v>
      </c>
    </row>
    <row r="37" spans="1:5" ht="12.75">
      <c r="A37">
        <v>2143</v>
      </c>
      <c r="E37">
        <v>2640000</v>
      </c>
    </row>
    <row r="38" spans="1:5" ht="12.75">
      <c r="A38">
        <v>3313</v>
      </c>
      <c r="E38">
        <v>80000</v>
      </c>
    </row>
    <row r="39" spans="1:5" ht="12.75">
      <c r="A39">
        <v>3314</v>
      </c>
      <c r="E39">
        <v>14000</v>
      </c>
    </row>
    <row r="40" spans="1:5" ht="12.75">
      <c r="A40">
        <v>3319</v>
      </c>
      <c r="E40">
        <v>35000</v>
      </c>
    </row>
    <row r="41" spans="1:5" ht="12.75">
      <c r="A41">
        <v>3341</v>
      </c>
      <c r="E41">
        <v>750000</v>
      </c>
    </row>
    <row r="42" spans="1:5" ht="12.75">
      <c r="A42">
        <v>3349</v>
      </c>
      <c r="E42">
        <v>6000</v>
      </c>
    </row>
    <row r="43" spans="1:5" ht="12.75">
      <c r="A43">
        <v>3392</v>
      </c>
      <c r="E43">
        <v>70000</v>
      </c>
    </row>
    <row r="44" spans="1:5" ht="12.75">
      <c r="A44">
        <v>3612</v>
      </c>
      <c r="E44">
        <v>362000</v>
      </c>
    </row>
    <row r="45" spans="1:5" ht="12.75">
      <c r="A45">
        <v>3613</v>
      </c>
      <c r="E45">
        <v>140000</v>
      </c>
    </row>
    <row r="46" spans="1:5" ht="12.75">
      <c r="A46">
        <v>3632</v>
      </c>
      <c r="E46">
        <v>301000</v>
      </c>
    </row>
    <row r="47" spans="1:5" ht="12.75">
      <c r="A47">
        <v>3635</v>
      </c>
      <c r="E47">
        <v>7000</v>
      </c>
    </row>
    <row r="48" spans="1:5" ht="12.75">
      <c r="A48">
        <v>3639</v>
      </c>
      <c r="E48">
        <v>35000</v>
      </c>
    </row>
    <row r="49" spans="1:5" ht="12.75">
      <c r="A49">
        <v>3722</v>
      </c>
      <c r="E49">
        <v>53000</v>
      </c>
    </row>
    <row r="50" spans="1:5" ht="12.75">
      <c r="A50">
        <v>3725</v>
      </c>
      <c r="E50">
        <v>180000</v>
      </c>
    </row>
    <row r="51" spans="1:5" ht="12.75">
      <c r="A51">
        <v>3745</v>
      </c>
      <c r="E51">
        <v>43000</v>
      </c>
    </row>
    <row r="52" spans="1:5" ht="12.75">
      <c r="A52">
        <v>4351</v>
      </c>
      <c r="E52">
        <v>1551400</v>
      </c>
    </row>
    <row r="53" spans="1:5" ht="12.75">
      <c r="A53">
        <v>5311</v>
      </c>
      <c r="E53">
        <v>350000</v>
      </c>
    </row>
    <row r="54" spans="1:5" ht="12.75">
      <c r="A54">
        <v>6171</v>
      </c>
      <c r="E54">
        <v>14000</v>
      </c>
    </row>
    <row r="55" spans="1:5" ht="12.75">
      <c r="A55">
        <v>6310</v>
      </c>
      <c r="E55">
        <v>100000</v>
      </c>
    </row>
    <row r="56" spans="1:5" ht="12.75">
      <c r="A56">
        <v>6402</v>
      </c>
      <c r="E56">
        <v>5200</v>
      </c>
    </row>
    <row r="57" spans="1:5" ht="12.75">
      <c r="A57">
        <v>6409</v>
      </c>
      <c r="E57">
        <v>3000</v>
      </c>
    </row>
    <row r="58" spans="1:5" ht="12.75">
      <c r="A58">
        <v>8115</v>
      </c>
      <c r="E58">
        <v>372200</v>
      </c>
    </row>
    <row r="59" spans="1:5" ht="12.75">
      <c r="A59">
        <v>8113</v>
      </c>
      <c r="E59">
        <v>1638600</v>
      </c>
    </row>
    <row r="61" ht="12.75">
      <c r="D61">
        <f>SUM(E36:E59)</f>
        <v>8950400</v>
      </c>
    </row>
    <row r="62" ht="12.75">
      <c r="C62">
        <f>SUM(D34:D61)</f>
        <v>40054900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2018-04-04T08:07:22Z</cp:lastPrinted>
  <dcterms:created xsi:type="dcterms:W3CDTF">2009-01-27T18:18:02Z</dcterms:created>
  <dcterms:modified xsi:type="dcterms:W3CDTF">2018-04-11T07:10:26Z</dcterms:modified>
  <cp:category/>
  <cp:version/>
  <cp:contentType/>
  <cp:contentStatus/>
</cp:coreProperties>
</file>